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PLANOVI I REBALANS\FINANCIJSKI PLAN 2024 I PROJEKCIJE 2025 2026\2 rebalans\"/>
    </mc:Choice>
  </mc:AlternateContent>
  <xr:revisionPtr revIDLastSave="0" documentId="13_ncr:1_{E6227283-BEA2-475D-83CA-0B2489960BD5}" xr6:coauthVersionLast="37" xr6:coauthVersionMax="37" xr10:uidLastSave="{00000000-0000-0000-0000-000000000000}"/>
  <bookViews>
    <workbookView xWindow="0" yWindow="0" windowWidth="28800" windowHeight="12225" xr2:uid="{F8BA0AE1-9914-4509-952B-881BBFBC019E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1" l="1"/>
  <c r="H46" i="1"/>
  <c r="H42" i="1"/>
  <c r="H37" i="1"/>
  <c r="H18" i="1"/>
  <c r="H103" i="1" l="1"/>
  <c r="H126" i="1" l="1"/>
  <c r="H131" i="1"/>
  <c r="H135" i="1"/>
  <c r="H149" i="1"/>
  <c r="H35" i="1"/>
  <c r="H44" i="1"/>
  <c r="H40" i="1"/>
  <c r="H150" i="1" l="1"/>
  <c r="H52" i="1"/>
  <c r="H16" i="1"/>
  <c r="H53" i="1" s="1"/>
  <c r="H55" i="1" s="1"/>
  <c r="H151" i="1" s="1"/>
  <c r="H152" i="1" l="1"/>
  <c r="G103" i="1" l="1"/>
  <c r="G126" i="1"/>
  <c r="G149" i="1"/>
  <c r="G131" i="1"/>
  <c r="G150" i="1" l="1"/>
  <c r="G44" i="1"/>
  <c r="G52" i="1"/>
  <c r="G40" i="1"/>
  <c r="G35" i="1"/>
  <c r="G16" i="1"/>
  <c r="F35" i="1"/>
  <c r="F103" i="1"/>
  <c r="F126" i="1"/>
  <c r="G53" i="1" l="1"/>
  <c r="E149" i="1"/>
  <c r="F140" i="1"/>
  <c r="G140" i="1" s="1"/>
  <c r="H140" i="1" s="1"/>
  <c r="F137" i="1"/>
  <c r="G137" i="1" s="1"/>
  <c r="H137" i="1" s="1"/>
  <c r="E135" i="1"/>
  <c r="F135" i="1" s="1"/>
  <c r="F133" i="1"/>
  <c r="G133" i="1" s="1"/>
  <c r="H133" i="1" s="1"/>
  <c r="E131" i="1"/>
  <c r="F131" i="1" s="1"/>
  <c r="F128" i="1"/>
  <c r="G128" i="1" s="1"/>
  <c r="H128" i="1" s="1"/>
  <c r="E126" i="1"/>
  <c r="F105" i="1"/>
  <c r="G105" i="1" s="1"/>
  <c r="H105" i="1" s="1"/>
  <c r="E103" i="1"/>
  <c r="F62" i="1"/>
  <c r="G62" i="1" s="1"/>
  <c r="H62" i="1" s="1"/>
  <c r="E52" i="1"/>
  <c r="F49" i="1"/>
  <c r="G49" i="1" s="1"/>
  <c r="F46" i="1"/>
  <c r="G46" i="1" s="1"/>
  <c r="E44" i="1"/>
  <c r="F44" i="1" s="1"/>
  <c r="F42" i="1"/>
  <c r="G42" i="1" s="1"/>
  <c r="E40" i="1"/>
  <c r="F40" i="1" s="1"/>
  <c r="F37" i="1"/>
  <c r="G37" i="1" s="1"/>
  <c r="E35" i="1"/>
  <c r="F18" i="1"/>
  <c r="G18" i="1" s="1"/>
  <c r="G17" i="1"/>
  <c r="F17" i="1"/>
  <c r="E16" i="1"/>
  <c r="F6" i="1"/>
  <c r="G6" i="1" s="1"/>
  <c r="H6" i="1" s="1"/>
  <c r="G55" i="1" l="1"/>
  <c r="E150" i="1"/>
  <c r="F52" i="1"/>
  <c r="E53" i="1"/>
  <c r="E151" i="1" s="1"/>
  <c r="E152" i="1" s="1"/>
  <c r="F149" i="1"/>
  <c r="F16" i="1"/>
  <c r="F150" i="1" l="1"/>
  <c r="F53" i="1"/>
  <c r="F151" i="1" s="1"/>
  <c r="G151" i="1"/>
  <c r="G152" i="1" s="1"/>
  <c r="E55" i="1"/>
  <c r="F152" i="1" l="1"/>
  <c r="F55" i="1"/>
</calcChain>
</file>

<file path=xl/sharedStrings.xml><?xml version="1.0" encoding="utf-8"?>
<sst xmlns="http://schemas.openxmlformats.org/spreadsheetml/2006/main" count="262" uniqueCount="97">
  <si>
    <t>Osnovna škola Kuršanec</t>
  </si>
  <si>
    <t>Aktivnost</t>
  </si>
  <si>
    <t>CTO</t>
  </si>
  <si>
    <t>Naziv</t>
  </si>
  <si>
    <t>Izvor financiranja</t>
  </si>
  <si>
    <t>11 - opći prihodi</t>
  </si>
  <si>
    <t>Grad Čakovec  - materijalni troškovi</t>
  </si>
  <si>
    <t>Prihodi za materijalne troškove</t>
  </si>
  <si>
    <t>Pomoćnici u nastavi VII</t>
  </si>
  <si>
    <t>Program školstva - Grad Čakovec - MO</t>
  </si>
  <si>
    <t>eTehničar</t>
  </si>
  <si>
    <t>Radne bilježnice</t>
  </si>
  <si>
    <t>Projekti Grada - javni poziv</t>
  </si>
  <si>
    <t>UKUPNO:</t>
  </si>
  <si>
    <t>52 - pomoći</t>
  </si>
  <si>
    <t>Program školstva</t>
  </si>
  <si>
    <t>PRO - didaktika</t>
  </si>
  <si>
    <t>Plaće zaposlenika</t>
  </si>
  <si>
    <t>Jubilarne nagrade i pomoći</t>
  </si>
  <si>
    <t xml:space="preserve">Regres </t>
  </si>
  <si>
    <t>Božićnica</t>
  </si>
  <si>
    <t>Dar za djecu</t>
  </si>
  <si>
    <t>Naknada zbog nezapošljavanja osoba s invaliditetom</t>
  </si>
  <si>
    <t>APPRRR</t>
  </si>
  <si>
    <t>Sufinanciranje mzo (ZMN) - radne bilježnice</t>
  </si>
  <si>
    <t xml:space="preserve">Pomoćnici u nastavi VII </t>
  </si>
  <si>
    <t>43 - prihodi za posebne namjene</t>
  </si>
  <si>
    <t>Program školstva - sufinanciranje</t>
  </si>
  <si>
    <t>Prihodi za školsku kuhinju</t>
  </si>
  <si>
    <t>Prihodi za izlete učenika</t>
  </si>
  <si>
    <t>31 - vlastiti izvori</t>
  </si>
  <si>
    <t>Kamate na depozit</t>
  </si>
  <si>
    <t>61 - donacije</t>
  </si>
  <si>
    <t>51 - pomoći -EU</t>
  </si>
  <si>
    <t>Prihodi ukupno</t>
  </si>
  <si>
    <t>Naknada za službena putovanja</t>
  </si>
  <si>
    <t>Stručno usavršavanje zaposlenika</t>
  </si>
  <si>
    <t>Ostale naknade troškova zaposlenima</t>
  </si>
  <si>
    <t>Uredski materijal</t>
  </si>
  <si>
    <t>Energija</t>
  </si>
  <si>
    <t>Materijal za tekuće i investicijsko održavanje</t>
  </si>
  <si>
    <t>Sitni inventar</t>
  </si>
  <si>
    <t>Službena, radna i zaštitna odjeća i obuća</t>
  </si>
  <si>
    <t>Usluge telefona, pošte i prijevoza</t>
  </si>
  <si>
    <t>Usluge tekućeg i investicijskog održavanja</t>
  </si>
  <si>
    <t>Komunalne usluge</t>
  </si>
  <si>
    <t>Najamnine i zakupnine</t>
  </si>
  <si>
    <t>Zdravstvene usluge</t>
  </si>
  <si>
    <t>Intelektualne i osobne usluge</t>
  </si>
  <si>
    <t>Računalne usluge</t>
  </si>
  <si>
    <t>Članarine</t>
  </si>
  <si>
    <t>Ostali nespomenuti rashodi</t>
  </si>
  <si>
    <t>Bankarske usluge</t>
  </si>
  <si>
    <t>Zatezne kamate</t>
  </si>
  <si>
    <t>Radne bilježnice Grad</t>
  </si>
  <si>
    <t>Projekti Grad</t>
  </si>
  <si>
    <t>PRO -  didaktika</t>
  </si>
  <si>
    <t>Agencija za plaćanja u poljoprivredi</t>
  </si>
  <si>
    <t>Plaće zaposlenika BRUTO</t>
  </si>
  <si>
    <t>Doprinos za zdravstvo na plaće zaposlenika</t>
  </si>
  <si>
    <t>Prijevoz zaposlenika</t>
  </si>
  <si>
    <t>Materijalna prava zaposlenika</t>
  </si>
  <si>
    <t>Sufinanciranje škole u prirodi i maturalca</t>
  </si>
  <si>
    <t>Radne bilježnice ZMN</t>
  </si>
  <si>
    <t>Rashodi ukupno</t>
  </si>
  <si>
    <t>Pomoćnici u nastavi VIII</t>
  </si>
  <si>
    <t>PLAN 2024.</t>
  </si>
  <si>
    <t xml:space="preserve">Pomoćnici u nastavi VIII </t>
  </si>
  <si>
    <t>Pomoćnici u nastavi VII  - GRAD</t>
  </si>
  <si>
    <t>Pomoćnici u nastavi VIII - GRAD</t>
  </si>
  <si>
    <t xml:space="preserve">Pomoćnici u nastavi VII  </t>
  </si>
  <si>
    <t xml:space="preserve">Sufinanciranje škole u prirodi </t>
  </si>
  <si>
    <t>Udžbenici za školsku godinu 2024./2025.</t>
  </si>
  <si>
    <t>Građanski odgoj</t>
  </si>
  <si>
    <t>Uskrsnica</t>
  </si>
  <si>
    <t>3222, 3232</t>
  </si>
  <si>
    <t>Udžbenici za učenike</t>
  </si>
  <si>
    <t>Prehrana učenika</t>
  </si>
  <si>
    <t>Izvršanje 30.6.2024</t>
  </si>
  <si>
    <t xml:space="preserve">Višak/manjak (procjena) </t>
  </si>
  <si>
    <t>Sufinanciranje međimurska županija</t>
  </si>
  <si>
    <t>Donacije</t>
  </si>
  <si>
    <t>3211, 3132</t>
  </si>
  <si>
    <t>Higjenski ulošći - Međ. Županija</t>
  </si>
  <si>
    <t>Prihodi ukupno + višak 2023</t>
  </si>
  <si>
    <t>Rezultat</t>
  </si>
  <si>
    <t>PRIHODI</t>
  </si>
  <si>
    <t>Iznosi su izraženi u eurima</t>
  </si>
  <si>
    <t>Pomoćnici u nastavi 2023/2024</t>
  </si>
  <si>
    <t>Pomoćnici u nastavi  2024/2025</t>
  </si>
  <si>
    <t>Pomoćnici u nastavi 2024/2025</t>
  </si>
  <si>
    <t>Pomoćnici u nastavi2023/2024</t>
  </si>
  <si>
    <t>RASHODI</t>
  </si>
  <si>
    <t>Ostale usluge</t>
  </si>
  <si>
    <t>II. IZMJENE I DOPUNE  FINANCIJSKOG PLANA 2024.</t>
  </si>
  <si>
    <t>I. izmjene FI plana</t>
  </si>
  <si>
    <t>II. izmjene FI plana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</si>
</sst>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n_-;\-* #,##0.00\ _k_n_-;_-* &quot;-&quot;??\ _k_n_-;_-@_-"/>
    <numFmt numFmtId="164" formatCode="&quot; &quot;#,##0.00&quot;    &quot;;&quot;-&quot;#,##0.00&quot;    &quot;;&quot; -&quot;00&quot;    &quot;;&quot; &quot;@&quot; 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b/>
      <i/>
      <sz val="14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6B8B7"/>
        <bgColor rgb="FFE6B8B7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0"/>
        <bgColor rgb="FFD9D9D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6B8B7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0">
    <xf numFmtId="0" fontId="0" fillId="0" borderId="0" xfId="0"/>
    <xf numFmtId="0" fontId="3" fillId="3" borderId="2" xfId="0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vertical="center"/>
    </xf>
    <xf numFmtId="43" fontId="3" fillId="0" borderId="4" xfId="1" applyFont="1" applyBorder="1" applyAlignment="1">
      <alignment horizontal="right" vertical="center"/>
    </xf>
    <xf numFmtId="43" fontId="3" fillId="0" borderId="2" xfId="1" applyFont="1" applyBorder="1" applyAlignment="1">
      <alignment vertical="center"/>
    </xf>
    <xf numFmtId="43" fontId="3" fillId="0" borderId="4" xfId="1" applyFont="1" applyFill="1" applyBorder="1" applyAlignment="1">
      <alignment horizontal="right" vertical="center"/>
    </xf>
    <xf numFmtId="0" fontId="0" fillId="0" borderId="6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3" fontId="5" fillId="0" borderId="5" xfId="1" applyFont="1" applyBorder="1" applyAlignment="1">
      <alignment horizontal="right" vertical="center"/>
    </xf>
    <xf numFmtId="43" fontId="3" fillId="3" borderId="2" xfId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3" fontId="5" fillId="0" borderId="10" xfId="1" applyFont="1" applyBorder="1" applyAlignment="1">
      <alignment vertical="center"/>
    </xf>
    <xf numFmtId="164" fontId="6" fillId="0" borderId="11" xfId="0" applyNumberFormat="1" applyFont="1" applyBorder="1" applyAlignment="1">
      <alignment vertical="center"/>
    </xf>
    <xf numFmtId="43" fontId="5" fillId="0" borderId="4" xfId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3" fontId="5" fillId="0" borderId="0" xfId="1" applyFont="1" applyFill="1" applyAlignment="1">
      <alignment vertical="center"/>
    </xf>
    <xf numFmtId="0" fontId="0" fillId="0" borderId="0" xfId="0" applyFill="1" applyAlignment="1">
      <alignment vertical="center"/>
    </xf>
    <xf numFmtId="43" fontId="3" fillId="0" borderId="5" xfId="1" applyFont="1" applyFill="1" applyBorder="1" applyAlignment="1">
      <alignment vertical="center" wrapText="1"/>
    </xf>
    <xf numFmtId="0" fontId="3" fillId="3" borderId="16" xfId="0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vertical="center" wrapText="1"/>
    </xf>
    <xf numFmtId="43" fontId="3" fillId="3" borderId="16" xfId="1" applyFont="1" applyFill="1" applyBorder="1" applyAlignment="1">
      <alignment vertical="center" wrapText="1"/>
    </xf>
    <xf numFmtId="43" fontId="5" fillId="3" borderId="5" xfId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vertical="center"/>
    </xf>
    <xf numFmtId="43" fontId="3" fillId="0" borderId="2" xfId="1" applyFont="1" applyFill="1" applyBorder="1" applyAlignment="1">
      <alignment vertical="center"/>
    </xf>
    <xf numFmtId="43" fontId="3" fillId="0" borderId="2" xfId="1" applyFont="1" applyFill="1" applyBorder="1" applyAlignment="1">
      <alignment horizontal="right" vertical="center"/>
    </xf>
    <xf numFmtId="43" fontId="5" fillId="0" borderId="5" xfId="1" applyFont="1" applyBorder="1" applyAlignment="1">
      <alignment vertical="center"/>
    </xf>
    <xf numFmtId="43" fontId="3" fillId="0" borderId="4" xfId="1" applyFont="1" applyBorder="1" applyAlignment="1">
      <alignment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43" fontId="3" fillId="5" borderId="14" xfId="1" applyFont="1" applyFill="1" applyBorder="1" applyAlignment="1">
      <alignment vertical="center"/>
    </xf>
    <xf numFmtId="164" fontId="2" fillId="5" borderId="16" xfId="0" applyNumberFormat="1" applyFont="1" applyFill="1" applyBorder="1" applyAlignment="1">
      <alignment horizontal="center" vertical="center"/>
    </xf>
    <xf numFmtId="43" fontId="3" fillId="6" borderId="14" xfId="1" applyFont="1" applyFill="1" applyBorder="1" applyAlignment="1">
      <alignment vertical="center"/>
    </xf>
    <xf numFmtId="164" fontId="2" fillId="6" borderId="16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43" fontId="3" fillId="0" borderId="5" xfId="1" applyFont="1" applyFill="1" applyBorder="1" applyAlignment="1">
      <alignment horizontal="right" vertical="center"/>
    </xf>
    <xf numFmtId="43" fontId="3" fillId="3" borderId="5" xfId="1" applyFont="1" applyFill="1" applyBorder="1" applyAlignment="1">
      <alignment horizontal="right" vertical="center"/>
    </xf>
    <xf numFmtId="43" fontId="5" fillId="3" borderId="5" xfId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43" fontId="3" fillId="2" borderId="27" xfId="1" applyFont="1" applyFill="1" applyBorder="1" applyAlignment="1">
      <alignment horizontal="center" vertical="center"/>
    </xf>
    <xf numFmtId="164" fontId="2" fillId="2" borderId="26" xfId="0" applyNumberFormat="1" applyFont="1" applyFill="1" applyBorder="1" applyAlignment="1">
      <alignment horizontal="center" vertical="center"/>
    </xf>
    <xf numFmtId="43" fontId="3" fillId="2" borderId="31" xfId="1" applyFont="1" applyFill="1" applyBorder="1" applyAlignment="1">
      <alignment horizontal="center" vertical="center"/>
    </xf>
    <xf numFmtId="164" fontId="2" fillId="2" borderId="30" xfId="0" applyNumberFormat="1" applyFont="1" applyFill="1" applyBorder="1" applyAlignment="1">
      <alignment horizontal="center" vertical="center"/>
    </xf>
    <xf numFmtId="43" fontId="3" fillId="0" borderId="12" xfId="1" applyFont="1" applyFill="1" applyBorder="1" applyAlignment="1">
      <alignment horizontal="right" vertical="center"/>
    </xf>
    <xf numFmtId="43" fontId="3" fillId="3" borderId="12" xfId="1" applyFont="1" applyFill="1" applyBorder="1" applyAlignment="1">
      <alignment horizontal="right" vertical="center"/>
    </xf>
    <xf numFmtId="164" fontId="6" fillId="0" borderId="12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2" fillId="0" borderId="19" xfId="0" applyNumberFormat="1" applyFont="1" applyBorder="1" applyAlignment="1">
      <alignment vertical="center"/>
    </xf>
    <xf numFmtId="164" fontId="2" fillId="0" borderId="19" xfId="0" applyNumberFormat="1" applyFont="1" applyFill="1" applyBorder="1" applyAlignment="1">
      <alignment vertical="center"/>
    </xf>
    <xf numFmtId="164" fontId="6" fillId="5" borderId="13" xfId="0" applyNumberFormat="1" applyFont="1" applyFill="1" applyBorder="1" applyAlignment="1">
      <alignment horizontal="right" vertical="center"/>
    </xf>
    <xf numFmtId="164" fontId="6" fillId="0" borderId="32" xfId="0" applyNumberFormat="1" applyFont="1" applyBorder="1" applyAlignment="1">
      <alignment vertical="center"/>
    </xf>
    <xf numFmtId="43" fontId="5" fillId="0" borderId="6" xfId="1" applyFont="1" applyBorder="1" applyAlignment="1">
      <alignment horizontal="center" vertical="center"/>
    </xf>
    <xf numFmtId="43" fontId="5" fillId="0" borderId="32" xfId="1" applyFont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164" fontId="6" fillId="6" borderId="13" xfId="0" applyNumberFormat="1" applyFont="1" applyFill="1" applyBorder="1" applyAlignment="1">
      <alignment horizontal="right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43" fontId="3" fillId="0" borderId="12" xfId="1" applyFont="1" applyFill="1" applyBorder="1" applyAlignment="1">
      <alignment vertical="center"/>
    </xf>
    <xf numFmtId="164" fontId="2" fillId="2" borderId="36" xfId="0" applyNumberFormat="1" applyFont="1" applyFill="1" applyBorder="1" applyAlignment="1">
      <alignment horizontal="center" vertical="center"/>
    </xf>
    <xf numFmtId="43" fontId="3" fillId="2" borderId="30" xfId="1" applyFont="1" applyFill="1" applyBorder="1" applyAlignment="1">
      <alignment horizontal="center" vertical="center"/>
    </xf>
    <xf numFmtId="43" fontId="3" fillId="2" borderId="30" xfId="1" applyFont="1" applyFill="1" applyBorder="1" applyAlignment="1">
      <alignment horizontal="center" vertical="center" wrapText="1"/>
    </xf>
    <xf numFmtId="164" fontId="2" fillId="2" borderId="30" xfId="0" applyNumberFormat="1" applyFont="1" applyFill="1" applyBorder="1" applyAlignment="1">
      <alignment horizontal="center" vertical="center" wrapText="1"/>
    </xf>
    <xf numFmtId="164" fontId="2" fillId="2" borderId="34" xfId="0" applyNumberFormat="1" applyFont="1" applyFill="1" applyBorder="1" applyAlignment="1">
      <alignment horizontal="center" vertical="center" wrapText="1"/>
    </xf>
    <xf numFmtId="43" fontId="3" fillId="2" borderId="30" xfId="1" applyFont="1" applyFill="1" applyBorder="1" applyAlignment="1">
      <alignment vertical="center"/>
    </xf>
    <xf numFmtId="164" fontId="2" fillId="2" borderId="30" xfId="0" applyNumberFormat="1" applyFont="1" applyFill="1" applyBorder="1" applyAlignment="1">
      <alignment vertical="center"/>
    </xf>
    <xf numFmtId="164" fontId="2" fillId="2" borderId="34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2" fillId="11" borderId="25" xfId="0" applyFont="1" applyFill="1" applyBorder="1" applyAlignment="1">
      <alignment horizontal="center" vertical="center" wrapText="1"/>
    </xf>
    <xf numFmtId="0" fontId="3" fillId="11" borderId="26" xfId="0" applyFont="1" applyFill="1" applyBorder="1" applyAlignment="1">
      <alignment horizontal="center" vertical="center"/>
    </xf>
    <xf numFmtId="43" fontId="3" fillId="11" borderId="27" xfId="1" applyFont="1" applyFill="1" applyBorder="1" applyAlignment="1">
      <alignment horizontal="center" vertical="center"/>
    </xf>
    <xf numFmtId="164" fontId="2" fillId="11" borderId="26" xfId="0" applyNumberFormat="1" applyFont="1" applyFill="1" applyBorder="1" applyAlignment="1">
      <alignment horizontal="center" vertical="center"/>
    </xf>
    <xf numFmtId="164" fontId="2" fillId="11" borderId="36" xfId="0" applyNumberFormat="1" applyFont="1" applyFill="1" applyBorder="1" applyAlignment="1">
      <alignment horizontal="center" vertical="center"/>
    </xf>
    <xf numFmtId="43" fontId="3" fillId="11" borderId="30" xfId="1" applyFont="1" applyFill="1" applyBorder="1" applyAlignment="1">
      <alignment vertical="center"/>
    </xf>
    <xf numFmtId="164" fontId="2" fillId="11" borderId="30" xfId="0" applyNumberFormat="1" applyFont="1" applyFill="1" applyBorder="1" applyAlignment="1">
      <alignment horizontal="center" vertical="center"/>
    </xf>
    <xf numFmtId="164" fontId="2" fillId="11" borderId="34" xfId="0" applyNumberFormat="1" applyFont="1" applyFill="1" applyBorder="1" applyAlignment="1">
      <alignment horizontal="center" vertical="center"/>
    </xf>
    <xf numFmtId="43" fontId="8" fillId="0" borderId="43" xfId="0" applyNumberFormat="1" applyFont="1" applyBorder="1"/>
    <xf numFmtId="43" fontId="8" fillId="0" borderId="44" xfId="0" applyNumberFormat="1" applyFont="1" applyBorder="1"/>
    <xf numFmtId="43" fontId="5" fillId="0" borderId="43" xfId="1" applyFont="1" applyBorder="1" applyAlignment="1">
      <alignment vertical="center"/>
    </xf>
    <xf numFmtId="164" fontId="6" fillId="0" borderId="44" xfId="0" applyNumberFormat="1" applyFont="1" applyBorder="1" applyAlignment="1">
      <alignment vertical="center"/>
    </xf>
    <xf numFmtId="43" fontId="9" fillId="0" borderId="45" xfId="0" applyNumberFormat="1" applyFont="1" applyBorder="1" applyAlignment="1">
      <alignment horizontal="center"/>
    </xf>
    <xf numFmtId="43" fontId="9" fillId="0" borderId="46" xfId="0" applyNumberFormat="1" applyFont="1" applyBorder="1" applyAlignment="1">
      <alignment horizontal="center"/>
    </xf>
    <xf numFmtId="164" fontId="2" fillId="0" borderId="20" xfId="0" applyNumberFormat="1" applyFont="1" applyFill="1" applyBorder="1" applyAlignment="1">
      <alignment vertical="center"/>
    </xf>
    <xf numFmtId="43" fontId="3" fillId="0" borderId="20" xfId="1" applyFont="1" applyFill="1" applyBorder="1" applyAlignment="1">
      <alignment horizontal="right" vertical="center"/>
    </xf>
    <xf numFmtId="43" fontId="3" fillId="3" borderId="20" xfId="1" applyFont="1" applyFill="1" applyBorder="1" applyAlignment="1">
      <alignment horizontal="right" vertical="center"/>
    </xf>
    <xf numFmtId="164" fontId="2" fillId="0" borderId="20" xfId="0" applyNumberFormat="1" applyFont="1" applyBorder="1" applyAlignment="1">
      <alignment vertical="center"/>
    </xf>
    <xf numFmtId="164" fontId="6" fillId="0" borderId="46" xfId="0" applyNumberFormat="1" applyFont="1" applyBorder="1" applyAlignment="1">
      <alignment horizontal="right"/>
    </xf>
    <xf numFmtId="43" fontId="9" fillId="0" borderId="46" xfId="0" applyNumberFormat="1" applyFont="1" applyBorder="1" applyAlignment="1">
      <alignment horizontal="right"/>
    </xf>
    <xf numFmtId="164" fontId="2" fillId="0" borderId="35" xfId="0" applyNumberFormat="1" applyFont="1" applyFill="1" applyBorder="1" applyAlignment="1">
      <alignment vertical="center"/>
    </xf>
    <xf numFmtId="164" fontId="6" fillId="0" borderId="22" xfId="0" applyNumberFormat="1" applyFont="1" applyBorder="1" applyAlignment="1">
      <alignment vertical="center"/>
    </xf>
    <xf numFmtId="164" fontId="2" fillId="0" borderId="35" xfId="0" applyNumberFormat="1" applyFont="1" applyBorder="1" applyAlignment="1">
      <alignment vertical="center"/>
    </xf>
    <xf numFmtId="164" fontId="6" fillId="5" borderId="37" xfId="0" applyNumberFormat="1" applyFont="1" applyFill="1" applyBorder="1" applyAlignment="1">
      <alignment horizontal="right" vertical="center"/>
    </xf>
    <xf numFmtId="164" fontId="6" fillId="0" borderId="47" xfId="0" applyNumberFormat="1" applyFont="1" applyBorder="1" applyAlignment="1">
      <alignment vertical="center"/>
    </xf>
    <xf numFmtId="43" fontId="5" fillId="0" borderId="38" xfId="1" applyFont="1" applyBorder="1" applyAlignment="1">
      <alignment vertical="center"/>
    </xf>
    <xf numFmtId="43" fontId="5" fillId="0" borderId="24" xfId="1" applyFont="1" applyBorder="1" applyAlignment="1">
      <alignment horizontal="center" vertical="center"/>
    </xf>
    <xf numFmtId="164" fontId="6" fillId="6" borderId="37" xfId="0" applyNumberFormat="1" applyFont="1" applyFill="1" applyBorder="1" applyAlignment="1">
      <alignment horizontal="right" vertical="center"/>
    </xf>
    <xf numFmtId="43" fontId="9" fillId="0" borderId="38" xfId="0" applyNumberFormat="1" applyFont="1" applyBorder="1" applyAlignment="1">
      <alignment horizontal="right"/>
    </xf>
    <xf numFmtId="164" fontId="2" fillId="2" borderId="48" xfId="0" applyNumberFormat="1" applyFont="1" applyFill="1" applyBorder="1" applyAlignment="1">
      <alignment horizontal="center" vertical="center"/>
    </xf>
    <xf numFmtId="164" fontId="2" fillId="2" borderId="49" xfId="0" applyNumberFormat="1" applyFont="1" applyFill="1" applyBorder="1" applyAlignment="1">
      <alignment horizontal="center" vertical="center"/>
    </xf>
    <xf numFmtId="164" fontId="2" fillId="7" borderId="20" xfId="0" applyNumberFormat="1" applyFont="1" applyFill="1" applyBorder="1" applyAlignment="1">
      <alignment vertical="center"/>
    </xf>
    <xf numFmtId="164" fontId="2" fillId="12" borderId="20" xfId="0" applyNumberFormat="1" applyFont="1" applyFill="1" applyBorder="1" applyAlignment="1">
      <alignment vertical="center"/>
    </xf>
    <xf numFmtId="164" fontId="0" fillId="0" borderId="0" xfId="0" applyNumberFormat="1"/>
    <xf numFmtId="164" fontId="6" fillId="0" borderId="47" xfId="0" applyNumberFormat="1" applyFont="1" applyBorder="1" applyAlignment="1">
      <alignment horizontal="center" vertical="center"/>
    </xf>
    <xf numFmtId="43" fontId="9" fillId="0" borderId="24" xfId="0" applyNumberFormat="1" applyFont="1" applyBorder="1" applyAlignment="1">
      <alignment horizontal="center" vertical="center"/>
    </xf>
    <xf numFmtId="164" fontId="2" fillId="12" borderId="35" xfId="0" applyNumberFormat="1" applyFont="1" applyFill="1" applyBorder="1" applyAlignment="1">
      <alignment vertical="center"/>
    </xf>
    <xf numFmtId="0" fontId="4" fillId="13" borderId="2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/>
    </xf>
    <xf numFmtId="43" fontId="3" fillId="13" borderId="2" xfId="1" applyFont="1" applyFill="1" applyBorder="1" applyAlignment="1">
      <alignment horizontal="right" vertical="center"/>
    </xf>
    <xf numFmtId="164" fontId="2" fillId="13" borderId="19" xfId="0" applyNumberFormat="1" applyFont="1" applyFill="1" applyBorder="1" applyAlignment="1">
      <alignment vertical="center"/>
    </xf>
    <xf numFmtId="164" fontId="2" fillId="13" borderId="20" xfId="0" applyNumberFormat="1" applyFont="1" applyFill="1" applyBorder="1" applyAlignment="1">
      <alignment vertical="center"/>
    </xf>
    <xf numFmtId="0" fontId="3" fillId="13" borderId="7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/>
    </xf>
    <xf numFmtId="43" fontId="3" fillId="9" borderId="8" xfId="1" applyFont="1" applyFill="1" applyBorder="1" applyAlignment="1">
      <alignment horizontal="right" vertical="center"/>
    </xf>
    <xf numFmtId="164" fontId="2" fillId="9" borderId="19" xfId="0" applyNumberFormat="1" applyFont="1" applyFill="1" applyBorder="1" applyAlignment="1">
      <alignment vertical="center"/>
    </xf>
    <xf numFmtId="164" fontId="2" fillId="9" borderId="20" xfId="0" applyNumberFormat="1" applyFont="1" applyFill="1" applyBorder="1" applyAlignment="1">
      <alignment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20" xfId="0" applyFont="1" applyFill="1" applyBorder="1" applyAlignment="1">
      <alignment horizontal="center" vertical="center"/>
    </xf>
    <xf numFmtId="43" fontId="3" fillId="9" borderId="15" xfId="1" applyFont="1" applyFill="1" applyBorder="1" applyAlignment="1">
      <alignment vertical="center"/>
    </xf>
    <xf numFmtId="0" fontId="3" fillId="9" borderId="5" xfId="0" applyFont="1" applyFill="1" applyBorder="1" applyAlignment="1">
      <alignment horizontal="center" vertical="center"/>
    </xf>
    <xf numFmtId="43" fontId="3" fillId="9" borderId="2" xfId="1" applyFont="1" applyFill="1" applyBorder="1" applyAlignment="1">
      <alignment vertical="center"/>
    </xf>
    <xf numFmtId="0" fontId="3" fillId="9" borderId="2" xfId="0" applyFont="1" applyFill="1" applyBorder="1" applyAlignment="1">
      <alignment horizontal="center" vertical="center"/>
    </xf>
    <xf numFmtId="43" fontId="3" fillId="13" borderId="3" xfId="1" applyFont="1" applyFill="1" applyBorder="1" applyAlignment="1">
      <alignment vertical="center"/>
    </xf>
    <xf numFmtId="164" fontId="2" fillId="13" borderId="6" xfId="0" applyNumberFormat="1" applyFont="1" applyFill="1" applyBorder="1" applyAlignment="1">
      <alignment vertical="center"/>
    </xf>
    <xf numFmtId="164" fontId="2" fillId="13" borderId="35" xfId="0" applyNumberFormat="1" applyFont="1" applyFill="1" applyBorder="1" applyAlignment="1">
      <alignment vertical="center"/>
    </xf>
    <xf numFmtId="43" fontId="3" fillId="13" borderId="8" xfId="1" applyFont="1" applyFill="1" applyBorder="1" applyAlignment="1">
      <alignment vertical="center"/>
    </xf>
    <xf numFmtId="43" fontId="3" fillId="13" borderId="2" xfId="1" applyFont="1" applyFill="1" applyBorder="1" applyAlignment="1">
      <alignment vertical="center"/>
    </xf>
    <xf numFmtId="0" fontId="3" fillId="13" borderId="21" xfId="0" applyFont="1" applyFill="1" applyBorder="1" applyAlignment="1">
      <alignment horizontal="center" vertical="center"/>
    </xf>
    <xf numFmtId="0" fontId="3" fillId="13" borderId="14" xfId="0" applyFont="1" applyFill="1" applyBorder="1" applyAlignment="1">
      <alignment horizontal="center" vertical="center"/>
    </xf>
    <xf numFmtId="0" fontId="3" fillId="13" borderId="20" xfId="0" applyFont="1" applyFill="1" applyBorder="1" applyAlignment="1">
      <alignment horizontal="center" vertical="center"/>
    </xf>
    <xf numFmtId="43" fontId="3" fillId="13" borderId="15" xfId="1" applyFont="1" applyFill="1" applyBorder="1" applyAlignment="1">
      <alignment vertical="center"/>
    </xf>
    <xf numFmtId="0" fontId="3" fillId="7" borderId="20" xfId="0" applyFont="1" applyFill="1" applyBorder="1" applyAlignment="1">
      <alignment horizontal="center" vertical="center"/>
    </xf>
    <xf numFmtId="164" fontId="2" fillId="7" borderId="19" xfId="0" applyNumberFormat="1" applyFont="1" applyFill="1" applyBorder="1" applyAlignment="1">
      <alignment vertical="center"/>
    </xf>
    <xf numFmtId="43" fontId="3" fillId="7" borderId="15" xfId="1" applyFont="1" applyFill="1" applyBorder="1" applyAlignment="1">
      <alignment vertical="center"/>
    </xf>
    <xf numFmtId="0" fontId="3" fillId="14" borderId="20" xfId="0" applyFont="1" applyFill="1" applyBorder="1" applyAlignment="1">
      <alignment horizontal="center" vertical="center"/>
    </xf>
    <xf numFmtId="43" fontId="3" fillId="14" borderId="2" xfId="1" applyFont="1" applyFill="1" applyBorder="1" applyAlignment="1">
      <alignment vertical="center"/>
    </xf>
    <xf numFmtId="164" fontId="2" fillId="14" borderId="19" xfId="0" applyNumberFormat="1" applyFont="1" applyFill="1" applyBorder="1" applyAlignment="1">
      <alignment vertical="center"/>
    </xf>
    <xf numFmtId="164" fontId="2" fillId="14" borderId="20" xfId="0" applyNumberFormat="1" applyFont="1" applyFill="1" applyBorder="1" applyAlignment="1">
      <alignment vertical="center"/>
    </xf>
    <xf numFmtId="43" fontId="3" fillId="14" borderId="14" xfId="1" applyFont="1" applyFill="1" applyBorder="1" applyAlignment="1">
      <alignment vertical="center"/>
    </xf>
    <xf numFmtId="43" fontId="3" fillId="14" borderId="20" xfId="1" applyFont="1" applyFill="1" applyBorder="1" applyAlignment="1">
      <alignment vertical="center"/>
    </xf>
    <xf numFmtId="43" fontId="3" fillId="14" borderId="16" xfId="1" applyFont="1" applyFill="1" applyBorder="1" applyAlignment="1">
      <alignment vertical="center"/>
    </xf>
    <xf numFmtId="43" fontId="3" fillId="13" borderId="4" xfId="1" applyFont="1" applyFill="1" applyBorder="1" applyAlignment="1">
      <alignment horizontal="right" vertical="center"/>
    </xf>
    <xf numFmtId="0" fontId="3" fillId="13" borderId="5" xfId="0" applyFont="1" applyFill="1" applyBorder="1" applyAlignment="1">
      <alignment horizontal="center" vertical="center"/>
    </xf>
    <xf numFmtId="43" fontId="3" fillId="13" borderId="5" xfId="1" applyFont="1" applyFill="1" applyBorder="1" applyAlignment="1">
      <alignment horizontal="right" vertical="center"/>
    </xf>
    <xf numFmtId="43" fontId="3" fillId="13" borderId="12" xfId="1" applyFont="1" applyFill="1" applyBorder="1" applyAlignment="1">
      <alignment horizontal="right" vertical="center"/>
    </xf>
    <xf numFmtId="43" fontId="3" fillId="13" borderId="20" xfId="1" applyFont="1" applyFill="1" applyBorder="1" applyAlignment="1">
      <alignment horizontal="right" vertical="center"/>
    </xf>
    <xf numFmtId="43" fontId="3" fillId="9" borderId="5" xfId="1" applyFont="1" applyFill="1" applyBorder="1" applyAlignment="1">
      <alignment horizontal="right" vertical="center"/>
    </xf>
    <xf numFmtId="43" fontId="3" fillId="9" borderId="12" xfId="1" applyFont="1" applyFill="1" applyBorder="1" applyAlignment="1">
      <alignment horizontal="right" vertical="center"/>
    </xf>
    <xf numFmtId="43" fontId="3" fillId="9" borderId="20" xfId="1" applyFont="1" applyFill="1" applyBorder="1" applyAlignment="1">
      <alignment horizontal="right" vertical="center"/>
    </xf>
    <xf numFmtId="0" fontId="4" fillId="7" borderId="2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/>
    </xf>
    <xf numFmtId="43" fontId="3" fillId="7" borderId="5" xfId="1" applyFont="1" applyFill="1" applyBorder="1" applyAlignment="1">
      <alignment horizontal="right" vertical="center"/>
    </xf>
    <xf numFmtId="43" fontId="3" fillId="7" borderId="12" xfId="1" applyFont="1" applyFill="1" applyBorder="1" applyAlignment="1">
      <alignment horizontal="right" vertical="center"/>
    </xf>
    <xf numFmtId="43" fontId="3" fillId="7" borderId="20" xfId="1" applyFont="1" applyFill="1" applyBorder="1" applyAlignment="1">
      <alignment horizontal="right" vertical="center"/>
    </xf>
    <xf numFmtId="0" fontId="4" fillId="14" borderId="2" xfId="0" applyFont="1" applyFill="1" applyBorder="1" applyAlignment="1">
      <alignment horizontal="center" vertical="center" wrapText="1"/>
    </xf>
    <xf numFmtId="0" fontId="3" fillId="14" borderId="5" xfId="0" applyFont="1" applyFill="1" applyBorder="1" applyAlignment="1">
      <alignment horizontal="center" vertical="center"/>
    </xf>
    <xf numFmtId="43" fontId="3" fillId="14" borderId="5" xfId="1" applyFont="1" applyFill="1" applyBorder="1" applyAlignment="1">
      <alignment horizontal="right" vertical="center"/>
    </xf>
    <xf numFmtId="43" fontId="3" fillId="14" borderId="12" xfId="1" applyFont="1" applyFill="1" applyBorder="1" applyAlignment="1">
      <alignment horizontal="right" vertical="center"/>
    </xf>
    <xf numFmtId="43" fontId="3" fillId="14" borderId="20" xfId="1" applyFont="1" applyFill="1" applyBorder="1" applyAlignment="1">
      <alignment horizontal="right" vertical="center"/>
    </xf>
    <xf numFmtId="0" fontId="15" fillId="0" borderId="0" xfId="0" applyFont="1" applyFill="1" applyAlignment="1">
      <alignment horizontal="center" vertical="center"/>
    </xf>
    <xf numFmtId="0" fontId="9" fillId="7" borderId="20" xfId="0" applyFont="1" applyFill="1" applyBorder="1" applyAlignment="1">
      <alignment horizontal="center"/>
    </xf>
    <xf numFmtId="0" fontId="9" fillId="7" borderId="33" xfId="0" applyFont="1" applyFill="1" applyBorder="1" applyAlignment="1">
      <alignment horizontal="center"/>
    </xf>
    <xf numFmtId="49" fontId="3" fillId="9" borderId="2" xfId="0" applyNumberFormat="1" applyFont="1" applyFill="1" applyBorder="1" applyAlignment="1">
      <alignment horizontal="left" vertical="center" wrapText="1"/>
    </xf>
    <xf numFmtId="0" fontId="3" fillId="13" borderId="20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49" fontId="3" fillId="14" borderId="2" xfId="0" applyNumberFormat="1" applyFont="1" applyFill="1" applyBorder="1" applyAlignment="1">
      <alignment horizontal="left" vertical="center" wrapText="1"/>
    </xf>
    <xf numFmtId="49" fontId="3" fillId="7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13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0" fillId="2" borderId="30" xfId="0" applyFill="1" applyBorder="1"/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13" borderId="2" xfId="0" applyFont="1" applyFill="1" applyBorder="1" applyAlignment="1">
      <alignment vertical="center"/>
    </xf>
    <xf numFmtId="0" fontId="3" fillId="9" borderId="2" xfId="0" applyFont="1" applyFill="1" applyBorder="1" applyAlignment="1">
      <alignment vertical="center"/>
    </xf>
    <xf numFmtId="49" fontId="3" fillId="0" borderId="4" xfId="0" applyNumberFormat="1" applyFont="1" applyFill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43" fontId="3" fillId="0" borderId="19" xfId="1" applyFont="1" applyFill="1" applyBorder="1" applyAlignment="1">
      <alignment horizontal="left" vertical="center" wrapText="1"/>
    </xf>
    <xf numFmtId="43" fontId="3" fillId="0" borderId="8" xfId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19" xfId="0" applyNumberFormat="1" applyFont="1" applyFill="1" applyBorder="1" applyAlignment="1">
      <alignment horizontal="left" vertical="center" wrapText="1"/>
    </xf>
    <xf numFmtId="49" fontId="3" fillId="0" borderId="8" xfId="0" applyNumberFormat="1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4" fillId="7" borderId="41" xfId="0" applyFont="1" applyFill="1" applyBorder="1" applyAlignment="1">
      <alignment horizontal="center" vertical="center" wrapText="1"/>
    </xf>
    <xf numFmtId="0" fontId="4" fillId="7" borderId="42" xfId="0" applyFont="1" applyFill="1" applyBorder="1" applyAlignment="1">
      <alignment horizontal="center" vertical="center" wrapText="1"/>
    </xf>
    <xf numFmtId="49" fontId="3" fillId="7" borderId="8" xfId="0" applyNumberFormat="1" applyFont="1" applyFill="1" applyBorder="1" applyAlignment="1">
      <alignment horizontal="left" vertical="center" wrapText="1"/>
    </xf>
    <xf numFmtId="49" fontId="3" fillId="3" borderId="8" xfId="0" applyNumberFormat="1" applyFont="1" applyFill="1" applyBorder="1" applyAlignment="1">
      <alignment horizontal="left" vertical="center" wrapText="1"/>
    </xf>
    <xf numFmtId="49" fontId="3" fillId="13" borderId="8" xfId="0" applyNumberFormat="1" applyFont="1" applyFill="1" applyBorder="1" applyAlignment="1">
      <alignment horizontal="left" vertical="center" wrapText="1"/>
    </xf>
    <xf numFmtId="0" fontId="4" fillId="9" borderId="40" xfId="0" applyFont="1" applyFill="1" applyBorder="1" applyAlignment="1">
      <alignment horizontal="center" vertical="center" wrapText="1"/>
    </xf>
    <xf numFmtId="0" fontId="4" fillId="9" borderId="41" xfId="0" applyFont="1" applyFill="1" applyBorder="1" applyAlignment="1">
      <alignment horizontal="center" vertical="center" wrapText="1"/>
    </xf>
    <xf numFmtId="0" fontId="4" fillId="9" borderId="42" xfId="0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left" vertical="center" wrapText="1"/>
    </xf>
    <xf numFmtId="0" fontId="4" fillId="13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2" fillId="11" borderId="28" xfId="0" applyFont="1" applyFill="1" applyBorder="1" applyAlignment="1">
      <alignment horizontal="center" vertical="center"/>
    </xf>
    <xf numFmtId="0" fontId="2" fillId="11" borderId="29" xfId="0" applyFont="1" applyFill="1" applyBorder="1" applyAlignment="1">
      <alignment horizontal="center" vertical="center"/>
    </xf>
    <xf numFmtId="0" fontId="0" fillId="11" borderId="30" xfId="0" applyFill="1" applyBorder="1"/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left"/>
    </xf>
    <xf numFmtId="0" fontId="14" fillId="6" borderId="14" xfId="0" applyFont="1" applyFill="1" applyBorder="1" applyAlignment="1">
      <alignment horizontal="left"/>
    </xf>
    <xf numFmtId="0" fontId="4" fillId="13" borderId="40" xfId="0" applyFont="1" applyFill="1" applyBorder="1" applyAlignment="1">
      <alignment horizontal="center" vertical="center" wrapText="1"/>
    </xf>
    <xf numFmtId="0" fontId="4" fillId="13" borderId="41" xfId="0" applyFont="1" applyFill="1" applyBorder="1" applyAlignment="1">
      <alignment horizontal="center" vertical="center" wrapText="1"/>
    </xf>
    <xf numFmtId="0" fontId="4" fillId="13" borderId="42" xfId="0" applyFont="1" applyFill="1" applyBorder="1" applyAlignment="1">
      <alignment horizontal="center" vertical="center" wrapText="1"/>
    </xf>
    <xf numFmtId="0" fontId="4" fillId="13" borderId="39" xfId="0" applyFont="1" applyFill="1" applyBorder="1" applyAlignment="1">
      <alignment horizontal="center" vertical="center" wrapText="1"/>
    </xf>
    <xf numFmtId="0" fontId="4" fillId="13" borderId="16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3" fillId="13" borderId="35" xfId="0" applyFont="1" applyFill="1" applyBorder="1" applyAlignment="1">
      <alignment vertical="center"/>
    </xf>
    <xf numFmtId="0" fontId="4" fillId="9" borderId="5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3" fillId="11" borderId="26" xfId="0" applyFont="1" applyFill="1" applyBorder="1" applyAlignment="1">
      <alignment horizontal="center" vertical="center"/>
    </xf>
    <xf numFmtId="0" fontId="10" fillId="9" borderId="0" xfId="0" applyFont="1" applyFill="1" applyAlignment="1">
      <alignment horizontal="left" vertical="center" wrapText="1"/>
    </xf>
    <xf numFmtId="0" fontId="11" fillId="10" borderId="0" xfId="0" applyFont="1" applyFill="1" applyAlignment="1">
      <alignment horizontal="center" vertical="center" wrapText="1"/>
    </xf>
    <xf numFmtId="0" fontId="12" fillId="10" borderId="0" xfId="0" applyFont="1" applyFill="1" applyAlignment="1">
      <alignment horizontal="center" vertical="center" wrapText="1"/>
    </xf>
    <xf numFmtId="49" fontId="3" fillId="14" borderId="8" xfId="0" applyNumberFormat="1" applyFont="1" applyFill="1" applyBorder="1" applyAlignment="1">
      <alignment horizontal="left" vertical="center" wrapText="1"/>
    </xf>
    <xf numFmtId="0" fontId="4" fillId="14" borderId="40" xfId="0" applyFont="1" applyFill="1" applyBorder="1" applyAlignment="1">
      <alignment horizontal="center" vertical="center" wrapText="1"/>
    </xf>
    <xf numFmtId="0" fontId="4" fillId="14" borderId="41" xfId="0" applyFont="1" applyFill="1" applyBorder="1" applyAlignment="1">
      <alignment horizontal="center" vertical="center" wrapText="1"/>
    </xf>
    <xf numFmtId="0" fontId="4" fillId="14" borderId="42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A1077-B22C-4079-A777-3204E2CC7584}">
  <sheetPr>
    <pageSetUpPr fitToPage="1"/>
  </sheetPr>
  <dimension ref="A1:I152"/>
  <sheetViews>
    <sheetView tabSelected="1" topLeftCell="A40" workbookViewId="0">
      <selection activeCell="K59" sqref="K59"/>
    </sheetView>
  </sheetViews>
  <sheetFormatPr defaultRowHeight="15" x14ac:dyDescent="0.25"/>
  <cols>
    <col min="1" max="1" width="23.42578125" customWidth="1"/>
    <col min="2" max="2" width="18.7109375" customWidth="1"/>
    <col min="3" max="3" width="14.7109375" customWidth="1"/>
    <col min="4" max="4" width="36.28515625" customWidth="1"/>
    <col min="5" max="6" width="25.7109375" customWidth="1"/>
    <col min="7" max="7" width="25.28515625" customWidth="1"/>
    <col min="8" max="8" width="26.140625" customWidth="1"/>
    <col min="9" max="9" width="21.28515625" customWidth="1"/>
  </cols>
  <sheetData>
    <row r="1" spans="1:8" ht="21" x14ac:dyDescent="0.25">
      <c r="A1" s="252" t="s">
        <v>0</v>
      </c>
      <c r="B1" s="252"/>
      <c r="C1" s="252"/>
      <c r="D1" s="252"/>
      <c r="E1" s="252"/>
      <c r="F1" s="252"/>
      <c r="G1" s="252"/>
      <c r="H1" s="252"/>
    </row>
    <row r="2" spans="1:8" ht="23.25" x14ac:dyDescent="0.25">
      <c r="A2" s="253" t="s">
        <v>94</v>
      </c>
      <c r="B2" s="253"/>
      <c r="C2" s="253"/>
      <c r="D2" s="253"/>
      <c r="E2" s="253"/>
      <c r="F2" s="253"/>
      <c r="G2" s="253"/>
      <c r="H2" s="253"/>
    </row>
    <row r="3" spans="1:8" ht="23.25" x14ac:dyDescent="0.25">
      <c r="A3" s="254" t="s">
        <v>86</v>
      </c>
      <c r="B3" s="253"/>
      <c r="C3" s="253"/>
      <c r="D3" s="253"/>
      <c r="E3" s="253"/>
      <c r="F3" s="253"/>
      <c r="G3" s="253"/>
      <c r="H3" s="253"/>
    </row>
    <row r="4" spans="1:8" ht="30.75" thickBot="1" x14ac:dyDescent="0.3">
      <c r="A4" s="41" t="s">
        <v>87</v>
      </c>
      <c r="B4" s="41"/>
      <c r="C4" s="41"/>
      <c r="D4" s="41"/>
      <c r="E4" s="42">
        <v>1</v>
      </c>
      <c r="F4" s="42">
        <v>2</v>
      </c>
      <c r="G4" s="43">
        <v>3</v>
      </c>
      <c r="H4" s="169">
        <v>4</v>
      </c>
    </row>
    <row r="5" spans="1:8" ht="21" x14ac:dyDescent="0.25">
      <c r="A5" s="44" t="s">
        <v>1</v>
      </c>
      <c r="B5" s="46" t="s">
        <v>2</v>
      </c>
      <c r="C5" s="183" t="s">
        <v>3</v>
      </c>
      <c r="D5" s="183"/>
      <c r="E5" s="47" t="s">
        <v>66</v>
      </c>
      <c r="F5" s="48" t="s">
        <v>95</v>
      </c>
      <c r="G5" s="69" t="s">
        <v>78</v>
      </c>
      <c r="H5" s="107" t="s">
        <v>96</v>
      </c>
    </row>
    <row r="6" spans="1:8" ht="21.75" thickBot="1" x14ac:dyDescent="0.3">
      <c r="A6" s="184" t="s">
        <v>4</v>
      </c>
      <c r="B6" s="185"/>
      <c r="C6" s="186"/>
      <c r="D6" s="186"/>
      <c r="E6" s="49" t="s">
        <v>5</v>
      </c>
      <c r="F6" s="50" t="str">
        <f t="shared" ref="F6" si="0">E6</f>
        <v>11 - opći prihodi</v>
      </c>
      <c r="G6" s="63" t="str">
        <f>F6</f>
        <v>11 - opći prihodi</v>
      </c>
      <c r="H6" s="108" t="str">
        <f>G6</f>
        <v>11 - opći prihodi</v>
      </c>
    </row>
    <row r="7" spans="1:8" ht="31.5" x14ac:dyDescent="0.25">
      <c r="A7" s="64" t="s">
        <v>6</v>
      </c>
      <c r="B7" s="65">
        <v>67111</v>
      </c>
      <c r="C7" s="195" t="s">
        <v>7</v>
      </c>
      <c r="D7" s="195"/>
      <c r="E7" s="5">
        <v>72928</v>
      </c>
      <c r="F7" s="5">
        <v>77585</v>
      </c>
      <c r="G7" s="66">
        <v>38585</v>
      </c>
      <c r="H7" s="98">
        <v>77585</v>
      </c>
    </row>
    <row r="8" spans="1:8" ht="31.5" x14ac:dyDescent="0.25">
      <c r="A8" s="164" t="s">
        <v>88</v>
      </c>
      <c r="B8" s="165">
        <v>67111</v>
      </c>
      <c r="C8" s="176" t="s">
        <v>68</v>
      </c>
      <c r="D8" s="176"/>
      <c r="E8" s="166">
        <v>30927</v>
      </c>
      <c r="F8" s="166">
        <v>30927</v>
      </c>
      <c r="G8" s="167">
        <v>21642.82</v>
      </c>
      <c r="H8" s="168">
        <v>21642.82</v>
      </c>
    </row>
    <row r="9" spans="1:8" ht="31.5" x14ac:dyDescent="0.25">
      <c r="A9" s="159" t="s">
        <v>89</v>
      </c>
      <c r="B9" s="160">
        <v>67111</v>
      </c>
      <c r="C9" s="177" t="s">
        <v>69</v>
      </c>
      <c r="D9" s="177"/>
      <c r="E9" s="161">
        <v>21317</v>
      </c>
      <c r="F9" s="161">
        <v>21317</v>
      </c>
      <c r="G9" s="162">
        <v>0</v>
      </c>
      <c r="H9" s="163">
        <v>43500</v>
      </c>
    </row>
    <row r="10" spans="1:8" ht="31.5" x14ac:dyDescent="0.25">
      <c r="A10" s="115" t="s">
        <v>88</v>
      </c>
      <c r="B10" s="152">
        <v>67111</v>
      </c>
      <c r="C10" s="180" t="s">
        <v>70</v>
      </c>
      <c r="D10" s="180"/>
      <c r="E10" s="153">
        <v>3313.65</v>
      </c>
      <c r="F10" s="153">
        <v>3313.65</v>
      </c>
      <c r="G10" s="154">
        <v>3539.8</v>
      </c>
      <c r="H10" s="155">
        <v>3539.8</v>
      </c>
    </row>
    <row r="11" spans="1:8" ht="31.5" x14ac:dyDescent="0.25">
      <c r="A11" s="121" t="s">
        <v>89</v>
      </c>
      <c r="B11" s="129">
        <v>67111</v>
      </c>
      <c r="C11" s="172" t="s">
        <v>67</v>
      </c>
      <c r="D11" s="172"/>
      <c r="E11" s="156">
        <v>2284.1999999999998</v>
      </c>
      <c r="F11" s="156">
        <v>2284.1999999999998</v>
      </c>
      <c r="G11" s="157">
        <v>0</v>
      </c>
      <c r="H11" s="158">
        <v>6225</v>
      </c>
    </row>
    <row r="12" spans="1:8" ht="18.75" customHeight="1" x14ac:dyDescent="0.25">
      <c r="A12" s="204" t="s">
        <v>9</v>
      </c>
      <c r="B12" s="67">
        <v>67111</v>
      </c>
      <c r="C12" s="178" t="s">
        <v>10</v>
      </c>
      <c r="D12" s="178"/>
      <c r="E12" s="37">
        <v>1992</v>
      </c>
      <c r="F12" s="37">
        <v>1992</v>
      </c>
      <c r="G12" s="51">
        <v>996</v>
      </c>
      <c r="H12" s="93">
        <v>1992</v>
      </c>
    </row>
    <row r="13" spans="1:8" ht="18.75" x14ac:dyDescent="0.25">
      <c r="A13" s="205"/>
      <c r="B13" s="7">
        <v>67111</v>
      </c>
      <c r="C13" s="179" t="s">
        <v>11</v>
      </c>
      <c r="D13" s="179"/>
      <c r="E13" s="37">
        <v>25000</v>
      </c>
      <c r="F13" s="37">
        <v>26920</v>
      </c>
      <c r="G13" s="51">
        <v>0</v>
      </c>
      <c r="H13" s="93">
        <v>26000</v>
      </c>
    </row>
    <row r="14" spans="1:8" ht="18.75" x14ac:dyDescent="0.25">
      <c r="A14" s="205"/>
      <c r="B14" s="7">
        <v>6391</v>
      </c>
      <c r="C14" s="179" t="s">
        <v>12</v>
      </c>
      <c r="D14" s="179"/>
      <c r="E14" s="37">
        <v>2000</v>
      </c>
      <c r="F14" s="37">
        <v>2000</v>
      </c>
      <c r="G14" s="51">
        <v>380</v>
      </c>
      <c r="H14" s="93">
        <v>1880</v>
      </c>
    </row>
    <row r="15" spans="1:8" ht="18.75" x14ac:dyDescent="0.25">
      <c r="A15" s="187"/>
      <c r="B15" s="1">
        <v>67111</v>
      </c>
      <c r="C15" s="196" t="s">
        <v>73</v>
      </c>
      <c r="D15" s="196"/>
      <c r="E15" s="38">
        <v>1960</v>
      </c>
      <c r="F15" s="38">
        <v>1960</v>
      </c>
      <c r="G15" s="52">
        <v>1036</v>
      </c>
      <c r="H15" s="94">
        <v>2716</v>
      </c>
    </row>
    <row r="16" spans="1:8" ht="21.75" thickBot="1" x14ac:dyDescent="0.3">
      <c r="A16" s="197" t="s">
        <v>13</v>
      </c>
      <c r="B16" s="197"/>
      <c r="C16" s="197"/>
      <c r="D16" s="197"/>
      <c r="E16" s="39">
        <f>SUM(E7:E15)</f>
        <v>161721.84999999998</v>
      </c>
      <c r="F16" s="2">
        <f>SUM(F7:F15)</f>
        <v>168298.85</v>
      </c>
      <c r="G16" s="53">
        <f>SUM(G7:G15)</f>
        <v>66179.62</v>
      </c>
      <c r="H16" s="99">
        <f>SUM(H7:H15)</f>
        <v>185080.62</v>
      </c>
    </row>
    <row r="17" spans="1:9" ht="21" x14ac:dyDescent="0.25">
      <c r="A17" s="44" t="s">
        <v>1</v>
      </c>
      <c r="B17" s="46" t="s">
        <v>2</v>
      </c>
      <c r="C17" s="183" t="s">
        <v>3</v>
      </c>
      <c r="D17" s="183"/>
      <c r="E17" s="47" t="s">
        <v>66</v>
      </c>
      <c r="F17" s="48" t="str">
        <f>F5</f>
        <v>I. izmjene FI plana</v>
      </c>
      <c r="G17" s="69" t="str">
        <f>G5</f>
        <v>Izvršanje 30.6.2024</v>
      </c>
      <c r="H17" s="107" t="s">
        <v>96</v>
      </c>
    </row>
    <row r="18" spans="1:9" ht="21.75" thickBot="1" x14ac:dyDescent="0.3">
      <c r="A18" s="184" t="s">
        <v>4</v>
      </c>
      <c r="B18" s="185"/>
      <c r="C18" s="186"/>
      <c r="D18" s="186"/>
      <c r="E18" s="70" t="s">
        <v>14</v>
      </c>
      <c r="F18" s="50" t="str">
        <f t="shared" ref="F18" si="1">E18</f>
        <v>52 - pomoći</v>
      </c>
      <c r="G18" s="63" t="str">
        <f>F18</f>
        <v>52 - pomoći</v>
      </c>
      <c r="H18" s="63" t="str">
        <f>G18</f>
        <v>52 - pomoći</v>
      </c>
    </row>
    <row r="19" spans="1:9" ht="21.75" thickBot="1" x14ac:dyDescent="0.3">
      <c r="A19" s="198" t="s">
        <v>15</v>
      </c>
      <c r="B19" s="189">
        <v>63611</v>
      </c>
      <c r="C19" s="191" t="s">
        <v>16</v>
      </c>
      <c r="D19" s="191"/>
      <c r="E19" s="5">
        <v>2500</v>
      </c>
      <c r="F19" s="5">
        <v>2500</v>
      </c>
      <c r="G19" s="66">
        <v>1512.72</v>
      </c>
      <c r="H19" s="98">
        <v>2300</v>
      </c>
    </row>
    <row r="20" spans="1:9" ht="21.75" thickBot="1" x14ac:dyDescent="0.3">
      <c r="A20" s="199"/>
      <c r="B20" s="190"/>
      <c r="C20" s="192" t="s">
        <v>17</v>
      </c>
      <c r="D20" s="192"/>
      <c r="E20" s="26">
        <v>2100000</v>
      </c>
      <c r="F20" s="26">
        <v>2100000</v>
      </c>
      <c r="G20" s="56">
        <v>1046267.67</v>
      </c>
      <c r="H20" s="92">
        <v>2093300</v>
      </c>
    </row>
    <row r="21" spans="1:9" ht="21.75" thickBot="1" x14ac:dyDescent="0.3">
      <c r="A21" s="199"/>
      <c r="B21" s="190"/>
      <c r="C21" s="192" t="s">
        <v>18</v>
      </c>
      <c r="D21" s="192"/>
      <c r="E21" s="26">
        <v>22200</v>
      </c>
      <c r="F21" s="26">
        <v>22200</v>
      </c>
      <c r="G21" s="56">
        <v>3358.98</v>
      </c>
      <c r="H21" s="92">
        <v>4500</v>
      </c>
    </row>
    <row r="22" spans="1:9" ht="21.75" thickBot="1" x14ac:dyDescent="0.3">
      <c r="A22" s="199"/>
      <c r="B22" s="190"/>
      <c r="C22" s="192" t="s">
        <v>19</v>
      </c>
      <c r="D22" s="192"/>
      <c r="E22" s="26">
        <v>22500</v>
      </c>
      <c r="F22" s="26">
        <v>22500</v>
      </c>
      <c r="G22" s="56">
        <v>21600</v>
      </c>
      <c r="H22" s="92">
        <v>21600</v>
      </c>
    </row>
    <row r="23" spans="1:9" ht="21.75" thickBot="1" x14ac:dyDescent="0.3">
      <c r="A23" s="199"/>
      <c r="B23" s="190"/>
      <c r="C23" s="174" t="s">
        <v>74</v>
      </c>
      <c r="D23" s="175"/>
      <c r="E23" s="26">
        <v>8500</v>
      </c>
      <c r="F23" s="26">
        <v>8500</v>
      </c>
      <c r="G23" s="56">
        <v>7400</v>
      </c>
      <c r="H23" s="92">
        <v>7400</v>
      </c>
    </row>
    <row r="24" spans="1:9" ht="21.75" thickBot="1" x14ac:dyDescent="0.3">
      <c r="A24" s="199"/>
      <c r="B24" s="190"/>
      <c r="C24" s="192" t="s">
        <v>20</v>
      </c>
      <c r="D24" s="192"/>
      <c r="E24" s="26">
        <v>22500</v>
      </c>
      <c r="F24" s="26">
        <v>22500</v>
      </c>
      <c r="G24" s="56">
        <v>0</v>
      </c>
      <c r="H24" s="92">
        <v>24000</v>
      </c>
    </row>
    <row r="25" spans="1:9" ht="21.75" thickBot="1" x14ac:dyDescent="0.3">
      <c r="A25" s="199"/>
      <c r="B25" s="190"/>
      <c r="C25" s="192" t="s">
        <v>21</v>
      </c>
      <c r="D25" s="192"/>
      <c r="E25" s="37">
        <v>5500</v>
      </c>
      <c r="F25" s="37">
        <v>5500</v>
      </c>
      <c r="G25" s="56">
        <v>0</v>
      </c>
      <c r="H25" s="92">
        <v>5700</v>
      </c>
    </row>
    <row r="26" spans="1:9" ht="36.75" customHeight="1" thickBot="1" x14ac:dyDescent="0.3">
      <c r="A26" s="199"/>
      <c r="B26" s="190"/>
      <c r="C26" s="181" t="s">
        <v>22</v>
      </c>
      <c r="D26" s="181"/>
      <c r="E26" s="25">
        <v>3360</v>
      </c>
      <c r="F26" s="25">
        <v>3360</v>
      </c>
      <c r="G26" s="56">
        <v>2800</v>
      </c>
      <c r="H26" s="92">
        <v>5488</v>
      </c>
    </row>
    <row r="27" spans="1:9" ht="21.75" thickBot="1" x14ac:dyDescent="0.3">
      <c r="A27" s="199"/>
      <c r="B27" s="190"/>
      <c r="C27" s="182" t="s">
        <v>23</v>
      </c>
      <c r="D27" s="182"/>
      <c r="E27" s="25">
        <v>250</v>
      </c>
      <c r="F27" s="25">
        <v>250</v>
      </c>
      <c r="G27" s="56">
        <v>67.3</v>
      </c>
      <c r="H27" s="92">
        <v>150</v>
      </c>
    </row>
    <row r="28" spans="1:9" ht="36" customHeight="1" thickBot="1" x14ac:dyDescent="0.3">
      <c r="A28" s="199"/>
      <c r="B28" s="190"/>
      <c r="C28" s="200" t="s">
        <v>77</v>
      </c>
      <c r="D28" s="201"/>
      <c r="E28" s="25">
        <v>90000</v>
      </c>
      <c r="F28" s="25">
        <v>90000</v>
      </c>
      <c r="G28" s="56">
        <v>42034.65</v>
      </c>
      <c r="H28" s="92">
        <v>75100</v>
      </c>
      <c r="I28" s="111"/>
    </row>
    <row r="29" spans="1:9" ht="21.75" thickBot="1" x14ac:dyDescent="0.3">
      <c r="A29" s="199"/>
      <c r="B29" s="190"/>
      <c r="C29" s="182" t="s">
        <v>24</v>
      </c>
      <c r="D29" s="182"/>
      <c r="E29" s="25">
        <v>4000</v>
      </c>
      <c r="F29" s="25">
        <v>4000</v>
      </c>
      <c r="G29" s="56">
        <v>0</v>
      </c>
      <c r="H29" s="92">
        <v>3800</v>
      </c>
    </row>
    <row r="30" spans="1:9" ht="21.75" thickBot="1" x14ac:dyDescent="0.3">
      <c r="A30" s="199"/>
      <c r="B30" s="190"/>
      <c r="C30" s="202" t="s">
        <v>80</v>
      </c>
      <c r="D30" s="203"/>
      <c r="E30" s="24">
        <v>0</v>
      </c>
      <c r="F30" s="24">
        <v>0</v>
      </c>
      <c r="G30" s="56">
        <v>1287.0899999999999</v>
      </c>
      <c r="H30" s="92">
        <v>1287.0899999999999</v>
      </c>
    </row>
    <row r="31" spans="1:9" ht="21" x14ac:dyDescent="0.25">
      <c r="A31" s="199"/>
      <c r="B31" s="190"/>
      <c r="C31" s="192" t="s">
        <v>71</v>
      </c>
      <c r="D31" s="192"/>
      <c r="E31" s="5">
        <v>11500</v>
      </c>
      <c r="F31" s="5">
        <v>11500</v>
      </c>
      <c r="G31" s="56">
        <v>11375</v>
      </c>
      <c r="H31" s="92">
        <v>11375</v>
      </c>
    </row>
    <row r="32" spans="1:9" ht="21" x14ac:dyDescent="0.25">
      <c r="A32" s="6" t="s">
        <v>15</v>
      </c>
      <c r="B32" s="7">
        <v>63621</v>
      </c>
      <c r="C32" s="178" t="s">
        <v>72</v>
      </c>
      <c r="D32" s="178"/>
      <c r="E32" s="26">
        <v>32000</v>
      </c>
      <c r="F32" s="26">
        <v>32000</v>
      </c>
      <c r="G32" s="56">
        <v>0</v>
      </c>
      <c r="H32" s="110">
        <v>27470</v>
      </c>
    </row>
    <row r="33" spans="1:8" ht="31.5" x14ac:dyDescent="0.25">
      <c r="A33" s="115" t="s">
        <v>88</v>
      </c>
      <c r="B33" s="116">
        <v>6331122</v>
      </c>
      <c r="C33" s="193" t="s">
        <v>8</v>
      </c>
      <c r="D33" s="193"/>
      <c r="E33" s="117">
        <v>2816.62</v>
      </c>
      <c r="F33" s="117">
        <v>2816.62</v>
      </c>
      <c r="G33" s="118">
        <v>3008.85</v>
      </c>
      <c r="H33" s="119">
        <v>3008.85</v>
      </c>
    </row>
    <row r="34" spans="1:8" ht="31.5" x14ac:dyDescent="0.25">
      <c r="A34" s="121" t="s">
        <v>89</v>
      </c>
      <c r="B34" s="122">
        <v>6331122</v>
      </c>
      <c r="C34" s="194" t="s">
        <v>67</v>
      </c>
      <c r="D34" s="194"/>
      <c r="E34" s="123">
        <v>1941.58</v>
      </c>
      <c r="F34" s="123">
        <v>1941.58</v>
      </c>
      <c r="G34" s="124">
        <v>0</v>
      </c>
      <c r="H34" s="125">
        <v>5292.25</v>
      </c>
    </row>
    <row r="35" spans="1:8" ht="33.75" customHeight="1" thickBot="1" x14ac:dyDescent="0.3">
      <c r="A35" s="197" t="s">
        <v>13</v>
      </c>
      <c r="B35" s="197"/>
      <c r="C35" s="197"/>
      <c r="D35" s="197"/>
      <c r="E35" s="8">
        <f>SUM(E19:E34)</f>
        <v>2329568.2000000002</v>
      </c>
      <c r="F35" s="2">
        <f>SUM(F19:F34)</f>
        <v>2329568.2000000002</v>
      </c>
      <c r="G35" s="53">
        <f>SUM(G19:G34)</f>
        <v>1140712.2600000002</v>
      </c>
      <c r="H35" s="99">
        <f>SUM(H19:H34)</f>
        <v>2291771.19</v>
      </c>
    </row>
    <row r="36" spans="1:8" ht="21" x14ac:dyDescent="0.25">
      <c r="A36" s="44" t="s">
        <v>1</v>
      </c>
      <c r="B36" s="46" t="s">
        <v>2</v>
      </c>
      <c r="C36" s="183" t="s">
        <v>3</v>
      </c>
      <c r="D36" s="183"/>
      <c r="E36" s="47" t="s">
        <v>66</v>
      </c>
      <c r="F36" s="48" t="s">
        <v>95</v>
      </c>
      <c r="G36" s="69" t="s">
        <v>78</v>
      </c>
      <c r="H36" s="107" t="s">
        <v>96</v>
      </c>
    </row>
    <row r="37" spans="1:8" ht="42.75" thickBot="1" x14ac:dyDescent="0.3">
      <c r="A37" s="184" t="s">
        <v>4</v>
      </c>
      <c r="B37" s="185"/>
      <c r="C37" s="186"/>
      <c r="D37" s="186"/>
      <c r="E37" s="71" t="s">
        <v>26</v>
      </c>
      <c r="F37" s="72" t="str">
        <f t="shared" ref="F37:F40" si="2">E37</f>
        <v>43 - prihodi za posebne namjene</v>
      </c>
      <c r="G37" s="73" t="str">
        <f>F37</f>
        <v>43 - prihodi za posebne namjene</v>
      </c>
      <c r="H37" s="73" t="str">
        <f>G37</f>
        <v>43 - prihodi za posebne namjene</v>
      </c>
    </row>
    <row r="38" spans="1:8" ht="21.75" thickBot="1" x14ac:dyDescent="0.3">
      <c r="A38" s="187" t="s">
        <v>27</v>
      </c>
      <c r="B38" s="189">
        <v>65264</v>
      </c>
      <c r="C38" s="191" t="s">
        <v>28</v>
      </c>
      <c r="D38" s="191"/>
      <c r="E38" s="3">
        <v>6000</v>
      </c>
      <c r="F38" s="3">
        <v>6000</v>
      </c>
      <c r="G38" s="54">
        <v>4018</v>
      </c>
      <c r="H38" s="114">
        <v>6000</v>
      </c>
    </row>
    <row r="39" spans="1:8" ht="21" x14ac:dyDescent="0.25">
      <c r="A39" s="188"/>
      <c r="B39" s="190"/>
      <c r="C39" s="192" t="s">
        <v>29</v>
      </c>
      <c r="D39" s="192"/>
      <c r="E39" s="9">
        <v>1200</v>
      </c>
      <c r="F39" s="9">
        <v>1200</v>
      </c>
      <c r="G39" s="55">
        <v>0</v>
      </c>
      <c r="H39" s="95">
        <v>0</v>
      </c>
    </row>
    <row r="40" spans="1:8" ht="21.75" thickBot="1" x14ac:dyDescent="0.3">
      <c r="A40" s="197" t="s">
        <v>13</v>
      </c>
      <c r="B40" s="197"/>
      <c r="C40" s="197"/>
      <c r="D40" s="197"/>
      <c r="E40" s="8">
        <f>SUM(E38:E39)</f>
        <v>7200</v>
      </c>
      <c r="F40" s="2">
        <f t="shared" si="2"/>
        <v>7200</v>
      </c>
      <c r="G40" s="53">
        <f>SUM(G38:G39)</f>
        <v>4018</v>
      </c>
      <c r="H40" s="99">
        <f>SUM(H38:H39)</f>
        <v>6000</v>
      </c>
    </row>
    <row r="41" spans="1:8" ht="21" x14ac:dyDescent="0.25">
      <c r="A41" s="44" t="s">
        <v>1</v>
      </c>
      <c r="B41" s="46" t="s">
        <v>2</v>
      </c>
      <c r="C41" s="183" t="s">
        <v>3</v>
      </c>
      <c r="D41" s="183"/>
      <c r="E41" s="47" t="s">
        <v>66</v>
      </c>
      <c r="F41" s="48" t="s">
        <v>95</v>
      </c>
      <c r="G41" s="69" t="s">
        <v>78</v>
      </c>
      <c r="H41" s="107" t="s">
        <v>96</v>
      </c>
    </row>
    <row r="42" spans="1:8" ht="21.75" thickBot="1" x14ac:dyDescent="0.3">
      <c r="A42" s="184" t="s">
        <v>4</v>
      </c>
      <c r="B42" s="185"/>
      <c r="C42" s="186"/>
      <c r="D42" s="186"/>
      <c r="E42" s="74" t="s">
        <v>30</v>
      </c>
      <c r="F42" s="50" t="str">
        <f t="shared" ref="F42:F44" si="3">E42</f>
        <v>31 - vlastiti izvori</v>
      </c>
      <c r="G42" s="63" t="str">
        <f>F42</f>
        <v>31 - vlastiti izvori</v>
      </c>
      <c r="H42" s="63" t="str">
        <f>G42</f>
        <v>31 - vlastiti izvori</v>
      </c>
    </row>
    <row r="43" spans="1:8" ht="21" x14ac:dyDescent="0.25">
      <c r="A43" s="10" t="s">
        <v>15</v>
      </c>
      <c r="B43" s="11">
        <v>64132</v>
      </c>
      <c r="C43" s="191" t="s">
        <v>31</v>
      </c>
      <c r="D43" s="191"/>
      <c r="E43" s="3">
        <v>15</v>
      </c>
      <c r="F43" s="3">
        <v>15</v>
      </c>
      <c r="G43" s="54">
        <v>22.29</v>
      </c>
      <c r="H43" s="100">
        <v>30</v>
      </c>
    </row>
    <row r="44" spans="1:8" ht="21.75" thickBot="1" x14ac:dyDescent="0.3">
      <c r="A44" s="197" t="s">
        <v>13</v>
      </c>
      <c r="B44" s="197"/>
      <c r="C44" s="197"/>
      <c r="D44" s="197"/>
      <c r="E44" s="8">
        <f>SUM(E43:E43)</f>
        <v>15</v>
      </c>
      <c r="F44" s="2">
        <f t="shared" si="3"/>
        <v>15</v>
      </c>
      <c r="G44" s="53">
        <f>SUM(G43)</f>
        <v>22.29</v>
      </c>
      <c r="H44" s="99">
        <f>SUM(H43)</f>
        <v>30</v>
      </c>
    </row>
    <row r="45" spans="1:8" ht="21" x14ac:dyDescent="0.25">
      <c r="A45" s="44" t="s">
        <v>1</v>
      </c>
      <c r="B45" s="46" t="s">
        <v>2</v>
      </c>
      <c r="C45" s="183" t="s">
        <v>3</v>
      </c>
      <c r="D45" s="183"/>
      <c r="E45" s="47" t="s">
        <v>66</v>
      </c>
      <c r="F45" s="48" t="s">
        <v>95</v>
      </c>
      <c r="G45" s="69" t="s">
        <v>78</v>
      </c>
      <c r="H45" s="107" t="s">
        <v>96</v>
      </c>
    </row>
    <row r="46" spans="1:8" ht="21.75" thickBot="1" x14ac:dyDescent="0.3">
      <c r="A46" s="184" t="s">
        <v>4</v>
      </c>
      <c r="B46" s="185"/>
      <c r="C46" s="186"/>
      <c r="D46" s="186"/>
      <c r="E46" s="74" t="s">
        <v>32</v>
      </c>
      <c r="F46" s="50" t="str">
        <f>E46</f>
        <v>61 - donacije</v>
      </c>
      <c r="G46" s="63" t="str">
        <f>F46</f>
        <v>61 - donacije</v>
      </c>
      <c r="H46" s="63" t="str">
        <f>G46</f>
        <v>61 - donacije</v>
      </c>
    </row>
    <row r="47" spans="1:8" ht="21.75" thickBot="1" x14ac:dyDescent="0.3">
      <c r="A47" s="29"/>
      <c r="B47" s="30"/>
      <c r="C47" s="235"/>
      <c r="D47" s="236"/>
      <c r="E47" s="31"/>
      <c r="F47" s="32"/>
      <c r="G47" s="57">
        <v>500</v>
      </c>
      <c r="H47" s="101">
        <v>0</v>
      </c>
    </row>
    <row r="48" spans="1:8" ht="21" x14ac:dyDescent="0.25">
      <c r="A48" s="44" t="s">
        <v>1</v>
      </c>
      <c r="B48" s="46" t="s">
        <v>2</v>
      </c>
      <c r="C48" s="183" t="s">
        <v>3</v>
      </c>
      <c r="D48" s="183"/>
      <c r="E48" s="47" t="s">
        <v>66</v>
      </c>
      <c r="F48" s="48" t="s">
        <v>95</v>
      </c>
      <c r="G48" s="69" t="s">
        <v>78</v>
      </c>
      <c r="H48" s="107" t="s">
        <v>96</v>
      </c>
    </row>
    <row r="49" spans="1:8" ht="21.75" thickBot="1" x14ac:dyDescent="0.3">
      <c r="A49" s="184" t="s">
        <v>4</v>
      </c>
      <c r="B49" s="185"/>
      <c r="C49" s="186"/>
      <c r="D49" s="186"/>
      <c r="E49" s="74" t="s">
        <v>33</v>
      </c>
      <c r="F49" s="75" t="str">
        <f t="shared" ref="F49:F52" si="4">E49</f>
        <v>51 - pomoći -EU</v>
      </c>
      <c r="G49" s="76" t="str">
        <f>F49</f>
        <v>51 - pomoći -EU</v>
      </c>
      <c r="H49" s="76" t="str">
        <f>G49</f>
        <v>51 - pomoći -EU</v>
      </c>
    </row>
    <row r="50" spans="1:8" ht="31.5" x14ac:dyDescent="0.25">
      <c r="A50" s="115" t="s">
        <v>88</v>
      </c>
      <c r="B50" s="116">
        <v>63811</v>
      </c>
      <c r="C50" s="209" t="s">
        <v>8</v>
      </c>
      <c r="D50" s="209"/>
      <c r="E50" s="151">
        <v>15960.73</v>
      </c>
      <c r="F50" s="151">
        <v>15960.73</v>
      </c>
      <c r="G50" s="133">
        <v>17050.009999999998</v>
      </c>
      <c r="H50" s="134">
        <v>17050.009999999998</v>
      </c>
    </row>
    <row r="51" spans="1:8" ht="31.5" x14ac:dyDescent="0.25">
      <c r="A51" s="121" t="s">
        <v>89</v>
      </c>
      <c r="B51" s="126">
        <v>63811</v>
      </c>
      <c r="C51" s="194" t="s">
        <v>65</v>
      </c>
      <c r="D51" s="194"/>
      <c r="E51" s="123">
        <v>11002.22</v>
      </c>
      <c r="F51" s="123">
        <v>11002.22</v>
      </c>
      <c r="G51" s="124">
        <v>0</v>
      </c>
      <c r="H51" s="125">
        <v>29983.75</v>
      </c>
    </row>
    <row r="52" spans="1:8" ht="21.75" thickBot="1" x14ac:dyDescent="0.3">
      <c r="A52" s="210" t="s">
        <v>13</v>
      </c>
      <c r="B52" s="210"/>
      <c r="C52" s="210"/>
      <c r="D52" s="210"/>
      <c r="E52" s="8">
        <f>SUM(E50:E51)</f>
        <v>26962.949999999997</v>
      </c>
      <c r="F52" s="2">
        <f t="shared" si="4"/>
        <v>26962.949999999997</v>
      </c>
      <c r="G52" s="53">
        <f>SUM(G50:G51)</f>
        <v>17050.009999999998</v>
      </c>
      <c r="H52" s="99">
        <f>SUM(H50:H51)</f>
        <v>47033.759999999995</v>
      </c>
    </row>
    <row r="53" spans="1:8" ht="21.75" thickBot="1" x14ac:dyDescent="0.3">
      <c r="A53" s="206" t="s">
        <v>34</v>
      </c>
      <c r="B53" s="206"/>
      <c r="C53" s="206"/>
      <c r="D53" s="206"/>
      <c r="E53" s="12">
        <f>SUM(E52,E44,E40,E35,E16)</f>
        <v>2525468.0000000005</v>
      </c>
      <c r="F53" s="13">
        <f>SUM(F52,F47,F44,F40,F35,F16)</f>
        <v>2532045.0000000005</v>
      </c>
      <c r="G53" s="58">
        <f>SUM(G52,G47,G44,G40,G35,G16)</f>
        <v>1228482.1800000002</v>
      </c>
      <c r="H53" s="102">
        <f>SUM(H52,H47,H44,H40,H35,H16)</f>
        <v>2529915.5699999998</v>
      </c>
    </row>
    <row r="54" spans="1:8" ht="21.75" thickBot="1" x14ac:dyDescent="0.3">
      <c r="A54" s="211" t="s">
        <v>79</v>
      </c>
      <c r="B54" s="211"/>
      <c r="C54" s="211"/>
      <c r="D54" s="211"/>
      <c r="E54" s="14">
        <v>2000</v>
      </c>
      <c r="F54" s="14">
        <v>26327.13</v>
      </c>
      <c r="G54" s="59">
        <v>26327.13</v>
      </c>
      <c r="H54" s="104">
        <v>26327.13</v>
      </c>
    </row>
    <row r="55" spans="1:8" ht="19.5" thickBot="1" x14ac:dyDescent="0.3">
      <c r="A55" s="206" t="s">
        <v>34</v>
      </c>
      <c r="B55" s="206"/>
      <c r="C55" s="206"/>
      <c r="D55" s="206"/>
      <c r="E55" s="12">
        <f>E53+E54</f>
        <v>2527468.0000000005</v>
      </c>
      <c r="F55" s="12">
        <f>F53+F54</f>
        <v>2558372.1300000004</v>
      </c>
      <c r="G55" s="60">
        <f>G53+G54</f>
        <v>1254809.31</v>
      </c>
      <c r="H55" s="103">
        <f>SUM(H53:H54)</f>
        <v>2556242.6999999997</v>
      </c>
    </row>
    <row r="56" spans="1:8" ht="18.75" x14ac:dyDescent="0.25">
      <c r="A56" s="15"/>
      <c r="B56" s="15"/>
      <c r="C56" s="15"/>
      <c r="D56" s="15"/>
      <c r="E56" s="16"/>
      <c r="F56" s="17"/>
      <c r="G56" s="17"/>
      <c r="H56" s="17"/>
    </row>
    <row r="57" spans="1:8" ht="21" x14ac:dyDescent="0.25">
      <c r="A57" s="252" t="s">
        <v>0</v>
      </c>
      <c r="B57" s="252"/>
      <c r="C57" s="252"/>
      <c r="D57" s="252"/>
      <c r="E57" s="252"/>
      <c r="F57" s="252"/>
      <c r="G57" s="252"/>
      <c r="H57" s="252"/>
    </row>
    <row r="58" spans="1:8" ht="23.25" customHeight="1" x14ac:dyDescent="0.25">
      <c r="A58" s="253" t="s">
        <v>94</v>
      </c>
      <c r="B58" s="253"/>
      <c r="C58" s="253"/>
      <c r="D58" s="253"/>
      <c r="E58" s="253"/>
      <c r="F58" s="253"/>
      <c r="G58" s="253"/>
      <c r="H58" s="253"/>
    </row>
    <row r="59" spans="1:8" ht="23.25" x14ac:dyDescent="0.25">
      <c r="A59" s="254" t="s">
        <v>92</v>
      </c>
      <c r="B59" s="253"/>
      <c r="C59" s="253"/>
      <c r="D59" s="253"/>
      <c r="E59" s="253"/>
      <c r="F59" s="253"/>
      <c r="G59" s="253"/>
      <c r="H59" s="253"/>
    </row>
    <row r="60" spans="1:8" ht="30.75" thickBot="1" x14ac:dyDescent="0.3">
      <c r="A60" s="41" t="s">
        <v>87</v>
      </c>
      <c r="B60" s="41"/>
      <c r="C60" s="41"/>
      <c r="D60" s="41"/>
      <c r="E60" s="42">
        <v>1</v>
      </c>
      <c r="F60" s="42">
        <v>2</v>
      </c>
      <c r="G60" s="43">
        <v>3</v>
      </c>
      <c r="H60" s="169">
        <v>4</v>
      </c>
    </row>
    <row r="61" spans="1:8" ht="21" x14ac:dyDescent="0.25">
      <c r="A61" s="61" t="s">
        <v>1</v>
      </c>
      <c r="B61" s="45" t="s">
        <v>2</v>
      </c>
      <c r="C61" s="183" t="s">
        <v>3</v>
      </c>
      <c r="D61" s="183"/>
      <c r="E61" s="47" t="s">
        <v>66</v>
      </c>
      <c r="F61" s="48" t="s">
        <v>95</v>
      </c>
      <c r="G61" s="69" t="s">
        <v>78</v>
      </c>
      <c r="H61" s="107" t="s">
        <v>96</v>
      </c>
    </row>
    <row r="62" spans="1:8" ht="21.75" thickBot="1" x14ac:dyDescent="0.3">
      <c r="A62" s="207" t="s">
        <v>4</v>
      </c>
      <c r="B62" s="208"/>
      <c r="C62" s="186"/>
      <c r="D62" s="186"/>
      <c r="E62" s="49" t="s">
        <v>5</v>
      </c>
      <c r="F62" s="50" t="str">
        <f t="shared" ref="F62" si="5">E62</f>
        <v>11 - opći prihodi</v>
      </c>
      <c r="G62" s="63" t="str">
        <f>F62</f>
        <v>11 - opći prihodi</v>
      </c>
      <c r="H62" s="63" t="str">
        <f>G62</f>
        <v>11 - opći prihodi</v>
      </c>
    </row>
    <row r="63" spans="1:8" ht="21.75" thickBot="1" x14ac:dyDescent="0.3">
      <c r="A63" s="187" t="s">
        <v>6</v>
      </c>
      <c r="B63" s="23">
        <v>3211</v>
      </c>
      <c r="C63" s="259" t="s">
        <v>35</v>
      </c>
      <c r="D63" s="259"/>
      <c r="E63" s="24">
        <v>4725</v>
      </c>
      <c r="F63" s="24">
        <v>4725</v>
      </c>
      <c r="G63" s="66">
        <v>2516.4499999999998</v>
      </c>
      <c r="H63" s="98">
        <v>4880</v>
      </c>
    </row>
    <row r="64" spans="1:8" ht="21.75" thickBot="1" x14ac:dyDescent="0.3">
      <c r="A64" s="188"/>
      <c r="B64" s="7">
        <v>3213</v>
      </c>
      <c r="C64" s="212" t="s">
        <v>36</v>
      </c>
      <c r="D64" s="212"/>
      <c r="E64" s="25">
        <v>1165</v>
      </c>
      <c r="F64" s="25">
        <v>1165</v>
      </c>
      <c r="G64" s="56">
        <v>610</v>
      </c>
      <c r="H64" s="92">
        <v>1030</v>
      </c>
    </row>
    <row r="65" spans="1:9" ht="21.75" thickBot="1" x14ac:dyDescent="0.3">
      <c r="A65" s="188"/>
      <c r="B65" s="7">
        <v>3214</v>
      </c>
      <c r="C65" s="212" t="s">
        <v>37</v>
      </c>
      <c r="D65" s="212"/>
      <c r="E65" s="25">
        <v>2900</v>
      </c>
      <c r="F65" s="25">
        <v>2900</v>
      </c>
      <c r="G65" s="56">
        <v>2365.2199999999998</v>
      </c>
      <c r="H65" s="92">
        <v>4631</v>
      </c>
    </row>
    <row r="66" spans="1:9" ht="21.75" thickBot="1" x14ac:dyDescent="0.3">
      <c r="A66" s="188"/>
      <c r="B66" s="7">
        <v>3221</v>
      </c>
      <c r="C66" s="212" t="s">
        <v>38</v>
      </c>
      <c r="D66" s="212"/>
      <c r="E66" s="25">
        <v>10180</v>
      </c>
      <c r="F66" s="25">
        <v>10180</v>
      </c>
      <c r="G66" s="56">
        <v>4279.08</v>
      </c>
      <c r="H66" s="92">
        <v>9000</v>
      </c>
    </row>
    <row r="67" spans="1:9" ht="21.75" thickBot="1" x14ac:dyDescent="0.3">
      <c r="A67" s="188"/>
      <c r="B67" s="7">
        <v>3223</v>
      </c>
      <c r="C67" s="212" t="s">
        <v>39</v>
      </c>
      <c r="D67" s="212"/>
      <c r="E67" s="25">
        <v>18900</v>
      </c>
      <c r="F67" s="25">
        <v>18900</v>
      </c>
      <c r="G67" s="56">
        <v>12467.47</v>
      </c>
      <c r="H67" s="92">
        <v>22000</v>
      </c>
    </row>
    <row r="68" spans="1:9" ht="21.75" thickBot="1" x14ac:dyDescent="0.3">
      <c r="A68" s="188"/>
      <c r="B68" s="7">
        <v>3224</v>
      </c>
      <c r="C68" s="212" t="s">
        <v>40</v>
      </c>
      <c r="D68" s="212"/>
      <c r="E68" s="25">
        <v>2500</v>
      </c>
      <c r="F68" s="25">
        <v>2500</v>
      </c>
      <c r="G68" s="56">
        <v>879.54</v>
      </c>
      <c r="H68" s="92">
        <v>1800</v>
      </c>
    </row>
    <row r="69" spans="1:9" ht="21.75" thickBot="1" x14ac:dyDescent="0.3">
      <c r="A69" s="188"/>
      <c r="B69" s="7">
        <v>3225</v>
      </c>
      <c r="C69" s="212" t="s">
        <v>41</v>
      </c>
      <c r="D69" s="212"/>
      <c r="E69" s="25">
        <v>6603</v>
      </c>
      <c r="F69" s="25">
        <v>8603</v>
      </c>
      <c r="G69" s="56">
        <v>2644.36</v>
      </c>
      <c r="H69" s="92">
        <v>3000</v>
      </c>
    </row>
    <row r="70" spans="1:9" ht="21.75" thickBot="1" x14ac:dyDescent="0.3">
      <c r="A70" s="188"/>
      <c r="B70" s="7">
        <v>3227</v>
      </c>
      <c r="C70" s="212" t="s">
        <v>42</v>
      </c>
      <c r="D70" s="212"/>
      <c r="E70" s="25">
        <v>650</v>
      </c>
      <c r="F70" s="25">
        <v>650</v>
      </c>
      <c r="G70" s="56">
        <v>124.91</v>
      </c>
      <c r="H70" s="92">
        <v>524</v>
      </c>
    </row>
    <row r="71" spans="1:9" ht="21.75" thickBot="1" x14ac:dyDescent="0.3">
      <c r="A71" s="188"/>
      <c r="B71" s="7">
        <v>3231</v>
      </c>
      <c r="C71" s="212" t="s">
        <v>43</v>
      </c>
      <c r="D71" s="212"/>
      <c r="E71" s="25">
        <v>3380</v>
      </c>
      <c r="F71" s="25">
        <v>3380</v>
      </c>
      <c r="G71" s="56">
        <v>1307.55</v>
      </c>
      <c r="H71" s="92">
        <v>3000</v>
      </c>
      <c r="I71" s="111"/>
    </row>
    <row r="72" spans="1:9" ht="21.75" thickBot="1" x14ac:dyDescent="0.3">
      <c r="A72" s="188"/>
      <c r="B72" s="7">
        <v>3232</v>
      </c>
      <c r="C72" s="212" t="s">
        <v>44</v>
      </c>
      <c r="D72" s="212"/>
      <c r="E72" s="25">
        <v>1480</v>
      </c>
      <c r="F72" s="25">
        <v>3480</v>
      </c>
      <c r="G72" s="56">
        <v>2129.5500000000002</v>
      </c>
      <c r="H72" s="92">
        <v>2400</v>
      </c>
    </row>
    <row r="73" spans="1:9" ht="21.75" thickBot="1" x14ac:dyDescent="0.3">
      <c r="A73" s="188"/>
      <c r="B73" s="7">
        <v>3234</v>
      </c>
      <c r="C73" s="212" t="s">
        <v>45</v>
      </c>
      <c r="D73" s="212"/>
      <c r="E73" s="25">
        <v>4900</v>
      </c>
      <c r="F73" s="25">
        <v>4900</v>
      </c>
      <c r="G73" s="56">
        <v>2895.44</v>
      </c>
      <c r="H73" s="92">
        <v>5100</v>
      </c>
    </row>
    <row r="74" spans="1:9" ht="21.75" thickBot="1" x14ac:dyDescent="0.3">
      <c r="A74" s="188"/>
      <c r="B74" s="7">
        <v>3235</v>
      </c>
      <c r="C74" s="212" t="s">
        <v>46</v>
      </c>
      <c r="D74" s="212"/>
      <c r="E74" s="25">
        <v>1475</v>
      </c>
      <c r="F74" s="25">
        <v>1475</v>
      </c>
      <c r="G74" s="56">
        <v>1956.29</v>
      </c>
      <c r="H74" s="92">
        <v>3500</v>
      </c>
    </row>
    <row r="75" spans="1:9" ht="21.75" thickBot="1" x14ac:dyDescent="0.3">
      <c r="A75" s="188"/>
      <c r="B75" s="7">
        <v>3236</v>
      </c>
      <c r="C75" s="212" t="s">
        <v>47</v>
      </c>
      <c r="D75" s="212"/>
      <c r="E75" s="25">
        <v>3820</v>
      </c>
      <c r="F75" s="25">
        <v>3820</v>
      </c>
      <c r="G75" s="56">
        <v>604.42999999999995</v>
      </c>
      <c r="H75" s="92">
        <v>6000</v>
      </c>
    </row>
    <row r="76" spans="1:9" ht="21.75" thickBot="1" x14ac:dyDescent="0.3">
      <c r="A76" s="188"/>
      <c r="B76" s="7">
        <v>3237</v>
      </c>
      <c r="C76" s="212" t="s">
        <v>48</v>
      </c>
      <c r="D76" s="212"/>
      <c r="E76" s="25">
        <v>6000</v>
      </c>
      <c r="F76" s="25">
        <v>6000</v>
      </c>
      <c r="G76" s="56">
        <v>3965.11</v>
      </c>
      <c r="H76" s="92">
        <v>5800</v>
      </c>
      <c r="I76" s="111"/>
    </row>
    <row r="77" spans="1:9" ht="21.75" thickBot="1" x14ac:dyDescent="0.3">
      <c r="A77" s="188"/>
      <c r="B77" s="7">
        <v>3238</v>
      </c>
      <c r="C77" s="212" t="s">
        <v>49</v>
      </c>
      <c r="D77" s="212"/>
      <c r="E77" s="25">
        <v>3000</v>
      </c>
      <c r="F77" s="25">
        <v>3000</v>
      </c>
      <c r="G77" s="56">
        <v>1265.31</v>
      </c>
      <c r="H77" s="92">
        <v>2850</v>
      </c>
    </row>
    <row r="78" spans="1:9" ht="21.75" thickBot="1" x14ac:dyDescent="0.3">
      <c r="A78" s="188"/>
      <c r="B78" s="7">
        <v>3239</v>
      </c>
      <c r="C78" s="213" t="s">
        <v>93</v>
      </c>
      <c r="D78" s="214"/>
      <c r="E78" s="25"/>
      <c r="F78" s="25"/>
      <c r="G78" s="56"/>
      <c r="H78" s="92">
        <v>600</v>
      </c>
    </row>
    <row r="79" spans="1:9" ht="21.75" thickBot="1" x14ac:dyDescent="0.3">
      <c r="A79" s="188"/>
      <c r="B79" s="7">
        <v>3294</v>
      </c>
      <c r="C79" s="212" t="s">
        <v>50</v>
      </c>
      <c r="D79" s="212"/>
      <c r="E79" s="25">
        <v>250</v>
      </c>
      <c r="F79" s="25">
        <v>250</v>
      </c>
      <c r="G79" s="56">
        <v>158.09</v>
      </c>
      <c r="H79" s="92">
        <v>250</v>
      </c>
    </row>
    <row r="80" spans="1:9" ht="21.75" thickBot="1" x14ac:dyDescent="0.3">
      <c r="A80" s="188"/>
      <c r="B80" s="7">
        <v>3299</v>
      </c>
      <c r="C80" s="212" t="s">
        <v>51</v>
      </c>
      <c r="D80" s="212"/>
      <c r="E80" s="25">
        <v>500</v>
      </c>
      <c r="F80" s="25">
        <v>1157</v>
      </c>
      <c r="G80" s="56">
        <v>596.08000000000004</v>
      </c>
      <c r="H80" s="92">
        <v>800</v>
      </c>
    </row>
    <row r="81" spans="1:9" ht="21.75" thickBot="1" x14ac:dyDescent="0.3">
      <c r="A81" s="188"/>
      <c r="B81" s="7">
        <v>3431</v>
      </c>
      <c r="C81" s="212" t="s">
        <v>52</v>
      </c>
      <c r="D81" s="212"/>
      <c r="E81" s="25">
        <v>500</v>
      </c>
      <c r="F81" s="25">
        <v>500</v>
      </c>
      <c r="G81" s="56">
        <v>189.08</v>
      </c>
      <c r="H81" s="92">
        <v>420</v>
      </c>
    </row>
    <row r="82" spans="1:9" ht="21" x14ac:dyDescent="0.25">
      <c r="A82" s="188"/>
      <c r="B82" s="67">
        <v>3433</v>
      </c>
      <c r="C82" s="212" t="s">
        <v>53</v>
      </c>
      <c r="D82" s="212"/>
      <c r="E82" s="68">
        <v>0</v>
      </c>
      <c r="F82" s="68">
        <v>0</v>
      </c>
      <c r="G82" s="56">
        <v>0</v>
      </c>
      <c r="H82" s="92">
        <v>0</v>
      </c>
    </row>
    <row r="83" spans="1:9" ht="21" customHeight="1" x14ac:dyDescent="0.25">
      <c r="A83" s="256" t="s">
        <v>91</v>
      </c>
      <c r="B83" s="144">
        <v>3111</v>
      </c>
      <c r="C83" s="255" t="s">
        <v>25</v>
      </c>
      <c r="D83" s="176"/>
      <c r="E83" s="145">
        <v>22867</v>
      </c>
      <c r="F83" s="145">
        <v>22867</v>
      </c>
      <c r="G83" s="146">
        <v>15000.97</v>
      </c>
      <c r="H83" s="147">
        <v>15000.97</v>
      </c>
    </row>
    <row r="84" spans="1:9" ht="21" x14ac:dyDescent="0.25">
      <c r="A84" s="257"/>
      <c r="B84" s="144">
        <v>3132</v>
      </c>
      <c r="C84" s="255" t="s">
        <v>25</v>
      </c>
      <c r="D84" s="176"/>
      <c r="E84" s="148">
        <v>2187</v>
      </c>
      <c r="F84" s="148">
        <v>2187</v>
      </c>
      <c r="G84" s="146">
        <v>2475.19</v>
      </c>
      <c r="H84" s="147">
        <v>2475.19</v>
      </c>
    </row>
    <row r="85" spans="1:9" ht="21" x14ac:dyDescent="0.25">
      <c r="A85" s="257"/>
      <c r="B85" s="144">
        <v>3121</v>
      </c>
      <c r="C85" s="255" t="s">
        <v>25</v>
      </c>
      <c r="D85" s="176"/>
      <c r="E85" s="149">
        <v>2100</v>
      </c>
      <c r="F85" s="149">
        <v>2100</v>
      </c>
      <c r="G85" s="146">
        <v>2000</v>
      </c>
      <c r="H85" s="147">
        <v>2000</v>
      </c>
    </row>
    <row r="86" spans="1:9" ht="21" customHeight="1" x14ac:dyDescent="0.25">
      <c r="A86" s="258"/>
      <c r="B86" s="144">
        <v>3212</v>
      </c>
      <c r="C86" s="255" t="s">
        <v>25</v>
      </c>
      <c r="D86" s="176"/>
      <c r="E86" s="150">
        <v>3773</v>
      </c>
      <c r="F86" s="150">
        <v>3773</v>
      </c>
      <c r="G86" s="146">
        <v>1741.42</v>
      </c>
      <c r="H86" s="147">
        <v>1741.42</v>
      </c>
      <c r="I86" s="111"/>
    </row>
    <row r="87" spans="1:9" ht="21" customHeight="1" x14ac:dyDescent="0.25">
      <c r="A87" s="216" t="s">
        <v>90</v>
      </c>
      <c r="B87" s="141">
        <v>3111</v>
      </c>
      <c r="C87" s="219" t="s">
        <v>67</v>
      </c>
      <c r="D87" s="177"/>
      <c r="E87" s="143">
        <v>15244</v>
      </c>
      <c r="F87" s="143">
        <v>15244</v>
      </c>
      <c r="G87" s="142">
        <v>0</v>
      </c>
      <c r="H87" s="109">
        <v>33648</v>
      </c>
    </row>
    <row r="88" spans="1:9" ht="21" customHeight="1" x14ac:dyDescent="0.25">
      <c r="A88" s="217"/>
      <c r="B88" s="141">
        <v>3132</v>
      </c>
      <c r="C88" s="219" t="s">
        <v>67</v>
      </c>
      <c r="D88" s="177"/>
      <c r="E88" s="143">
        <v>2515</v>
      </c>
      <c r="F88" s="143">
        <v>2515</v>
      </c>
      <c r="G88" s="142">
        <v>0</v>
      </c>
      <c r="H88" s="109">
        <v>5552</v>
      </c>
    </row>
    <row r="89" spans="1:9" ht="21" x14ac:dyDescent="0.25">
      <c r="A89" s="217"/>
      <c r="B89" s="141">
        <v>3121</v>
      </c>
      <c r="C89" s="219" t="s">
        <v>67</v>
      </c>
      <c r="D89" s="177"/>
      <c r="E89" s="143">
        <v>2100</v>
      </c>
      <c r="F89" s="143">
        <v>2100</v>
      </c>
      <c r="G89" s="142">
        <v>0</v>
      </c>
      <c r="H89" s="109">
        <v>2700</v>
      </c>
    </row>
    <row r="90" spans="1:9" ht="21" customHeight="1" x14ac:dyDescent="0.25">
      <c r="A90" s="218"/>
      <c r="B90" s="141">
        <v>3212</v>
      </c>
      <c r="C90" s="219" t="s">
        <v>67</v>
      </c>
      <c r="D90" s="177"/>
      <c r="E90" s="143">
        <v>1458</v>
      </c>
      <c r="F90" s="143">
        <v>1458</v>
      </c>
      <c r="G90" s="142">
        <v>0</v>
      </c>
      <c r="H90" s="109">
        <v>1600</v>
      </c>
    </row>
    <row r="91" spans="1:9" ht="21" customHeight="1" x14ac:dyDescent="0.25">
      <c r="A91" s="241" t="s">
        <v>88</v>
      </c>
      <c r="B91" s="139">
        <v>3111</v>
      </c>
      <c r="C91" s="221" t="s">
        <v>25</v>
      </c>
      <c r="D91" s="180"/>
      <c r="E91" s="140">
        <v>2449.9499999999998</v>
      </c>
      <c r="F91" s="140">
        <v>2449.9499999999998</v>
      </c>
      <c r="G91" s="118">
        <v>2394.84</v>
      </c>
      <c r="H91" s="118">
        <v>2394.84</v>
      </c>
    </row>
    <row r="92" spans="1:9" ht="21" customHeight="1" x14ac:dyDescent="0.25">
      <c r="A92" s="242"/>
      <c r="B92" s="139">
        <v>3132</v>
      </c>
      <c r="C92" s="221" t="s">
        <v>25</v>
      </c>
      <c r="D92" s="180"/>
      <c r="E92" s="140">
        <v>404.25</v>
      </c>
      <c r="F92" s="140">
        <v>404.25</v>
      </c>
      <c r="G92" s="118">
        <v>395.15</v>
      </c>
      <c r="H92" s="119">
        <v>395.15</v>
      </c>
      <c r="I92" s="111"/>
    </row>
    <row r="93" spans="1:9" ht="21" customHeight="1" x14ac:dyDescent="0.25">
      <c r="A93" s="242"/>
      <c r="B93" s="139">
        <v>3121</v>
      </c>
      <c r="C93" s="221" t="s">
        <v>25</v>
      </c>
      <c r="D93" s="180"/>
      <c r="E93" s="140">
        <v>225</v>
      </c>
      <c r="F93" s="140">
        <v>225</v>
      </c>
      <c r="G93" s="118">
        <v>300</v>
      </c>
      <c r="H93" s="119">
        <v>300</v>
      </c>
    </row>
    <row r="94" spans="1:9" ht="21" x14ac:dyDescent="0.25">
      <c r="A94" s="243"/>
      <c r="B94" s="139">
        <v>3212</v>
      </c>
      <c r="C94" s="221" t="s">
        <v>25</v>
      </c>
      <c r="D94" s="180"/>
      <c r="E94" s="140">
        <v>234.45</v>
      </c>
      <c r="F94" s="140">
        <v>234.45</v>
      </c>
      <c r="G94" s="118">
        <v>164.31</v>
      </c>
      <c r="H94" s="119">
        <v>164.31</v>
      </c>
    </row>
    <row r="95" spans="1:9" ht="21" customHeight="1" x14ac:dyDescent="0.25">
      <c r="A95" s="222" t="s">
        <v>90</v>
      </c>
      <c r="B95" s="127">
        <v>3111</v>
      </c>
      <c r="C95" s="225" t="s">
        <v>67</v>
      </c>
      <c r="D95" s="172"/>
      <c r="E95" s="128">
        <v>1633.35</v>
      </c>
      <c r="F95" s="128">
        <v>1633.35</v>
      </c>
      <c r="G95" s="124">
        <v>0</v>
      </c>
      <c r="H95" s="125">
        <v>4776.82</v>
      </c>
    </row>
    <row r="96" spans="1:9" ht="21" x14ac:dyDescent="0.25">
      <c r="A96" s="223"/>
      <c r="B96" s="127">
        <v>3132</v>
      </c>
      <c r="C96" s="225" t="s">
        <v>67</v>
      </c>
      <c r="D96" s="172"/>
      <c r="E96" s="128">
        <v>269.55</v>
      </c>
      <c r="F96" s="128">
        <v>269.55</v>
      </c>
      <c r="G96" s="124">
        <v>0</v>
      </c>
      <c r="H96" s="125">
        <v>788.18</v>
      </c>
    </row>
    <row r="97" spans="1:8" ht="21" x14ac:dyDescent="0.25">
      <c r="A97" s="223"/>
      <c r="B97" s="127">
        <v>3121</v>
      </c>
      <c r="C97" s="225" t="s">
        <v>67</v>
      </c>
      <c r="D97" s="172"/>
      <c r="E97" s="128">
        <v>225</v>
      </c>
      <c r="F97" s="128">
        <v>225</v>
      </c>
      <c r="G97" s="124">
        <v>0</v>
      </c>
      <c r="H97" s="125">
        <v>360</v>
      </c>
    </row>
    <row r="98" spans="1:8" ht="21" x14ac:dyDescent="0.25">
      <c r="A98" s="224"/>
      <c r="B98" s="127">
        <v>3212</v>
      </c>
      <c r="C98" s="225" t="s">
        <v>67</v>
      </c>
      <c r="D98" s="172"/>
      <c r="E98" s="128">
        <v>156.30000000000001</v>
      </c>
      <c r="F98" s="128">
        <v>156.30000000000001</v>
      </c>
      <c r="G98" s="124">
        <v>0</v>
      </c>
      <c r="H98" s="125">
        <v>300</v>
      </c>
    </row>
    <row r="99" spans="1:8" ht="21" x14ac:dyDescent="0.25">
      <c r="A99" s="204" t="s">
        <v>15</v>
      </c>
      <c r="B99" s="35">
        <v>3237</v>
      </c>
      <c r="C99" s="179" t="s">
        <v>10</v>
      </c>
      <c r="D99" s="179"/>
      <c r="E99" s="18">
        <v>1992</v>
      </c>
      <c r="F99" s="18">
        <v>1992</v>
      </c>
      <c r="G99" s="55">
        <v>1162</v>
      </c>
      <c r="H99" s="95">
        <v>1992</v>
      </c>
    </row>
    <row r="100" spans="1:8" ht="21" x14ac:dyDescent="0.25">
      <c r="A100" s="237"/>
      <c r="B100" s="36">
        <v>3722</v>
      </c>
      <c r="C100" s="220" t="s">
        <v>54</v>
      </c>
      <c r="D100" s="196"/>
      <c r="E100" s="20">
        <v>25000</v>
      </c>
      <c r="F100" s="20">
        <v>26920</v>
      </c>
      <c r="G100" s="55">
        <v>0</v>
      </c>
      <c r="H100" s="95">
        <v>26000</v>
      </c>
    </row>
    <row r="101" spans="1:8" ht="21" x14ac:dyDescent="0.25">
      <c r="A101" s="205"/>
      <c r="B101" s="19" t="s">
        <v>82</v>
      </c>
      <c r="C101" s="196" t="s">
        <v>73</v>
      </c>
      <c r="D101" s="196"/>
      <c r="E101" s="20">
        <v>1960</v>
      </c>
      <c r="F101" s="20">
        <v>1960</v>
      </c>
      <c r="G101" s="55">
        <v>980</v>
      </c>
      <c r="H101" s="95">
        <v>2716</v>
      </c>
    </row>
    <row r="102" spans="1:8" ht="21" x14ac:dyDescent="0.25">
      <c r="A102" s="238"/>
      <c r="B102" s="1">
        <v>3299</v>
      </c>
      <c r="C102" s="196" t="s">
        <v>55</v>
      </c>
      <c r="D102" s="196"/>
      <c r="E102" s="21">
        <v>2000</v>
      </c>
      <c r="F102" s="21">
        <v>2000</v>
      </c>
      <c r="G102" s="55">
        <v>0</v>
      </c>
      <c r="H102" s="95">
        <v>1880</v>
      </c>
    </row>
    <row r="103" spans="1:8" ht="21.75" thickBot="1" x14ac:dyDescent="0.3">
      <c r="A103" s="215" t="s">
        <v>13</v>
      </c>
      <c r="B103" s="215"/>
      <c r="C103" s="215"/>
      <c r="D103" s="215"/>
      <c r="E103" s="22">
        <f>SUM(E63:E102)</f>
        <v>161721.85</v>
      </c>
      <c r="F103" s="2">
        <f>SUM(F63:F102)</f>
        <v>168298.85</v>
      </c>
      <c r="G103" s="53">
        <f>SUM(G63:G102)</f>
        <v>67567.839999999997</v>
      </c>
      <c r="H103" s="99">
        <f>SUM(H63:H102)</f>
        <v>184369.88</v>
      </c>
    </row>
    <row r="104" spans="1:8" ht="21" x14ac:dyDescent="0.25">
      <c r="A104" s="61" t="s">
        <v>1</v>
      </c>
      <c r="B104" s="46" t="s">
        <v>2</v>
      </c>
      <c r="C104" s="183" t="s">
        <v>3</v>
      </c>
      <c r="D104" s="183"/>
      <c r="E104" s="47" t="s">
        <v>66</v>
      </c>
      <c r="F104" s="48" t="s">
        <v>95</v>
      </c>
      <c r="G104" s="69" t="s">
        <v>78</v>
      </c>
      <c r="H104" s="107" t="s">
        <v>96</v>
      </c>
    </row>
    <row r="105" spans="1:8" ht="39" customHeight="1" thickBot="1" x14ac:dyDescent="0.3">
      <c r="A105" s="207" t="s">
        <v>4</v>
      </c>
      <c r="B105" s="208"/>
      <c r="C105" s="186"/>
      <c r="D105" s="186"/>
      <c r="E105" s="70" t="s">
        <v>14</v>
      </c>
      <c r="F105" s="50" t="str">
        <f t="shared" ref="F105" si="6">E105</f>
        <v>52 - pomoći</v>
      </c>
      <c r="G105" s="63" t="str">
        <f>F105</f>
        <v>52 - pomoći</v>
      </c>
      <c r="H105" s="63" t="str">
        <f>G105</f>
        <v>52 - pomoći</v>
      </c>
    </row>
    <row r="106" spans="1:8" ht="21.75" thickBot="1" x14ac:dyDescent="0.3">
      <c r="A106" s="198" t="s">
        <v>15</v>
      </c>
      <c r="B106" s="23">
        <v>3299</v>
      </c>
      <c r="C106" s="191" t="s">
        <v>56</v>
      </c>
      <c r="D106" s="191"/>
      <c r="E106" s="24">
        <v>2500</v>
      </c>
      <c r="F106" s="24">
        <v>2500</v>
      </c>
      <c r="G106" s="66">
        <v>385.05</v>
      </c>
      <c r="H106" s="98">
        <v>2300</v>
      </c>
    </row>
    <row r="107" spans="1:8" ht="21.75" thickBot="1" x14ac:dyDescent="0.3">
      <c r="A107" s="199"/>
      <c r="B107" s="7">
        <v>3299</v>
      </c>
      <c r="C107" s="192" t="s">
        <v>57</v>
      </c>
      <c r="D107" s="192"/>
      <c r="E107" s="25">
        <v>250</v>
      </c>
      <c r="F107" s="25">
        <v>250</v>
      </c>
      <c r="G107" s="56">
        <v>149.18</v>
      </c>
      <c r="H107" s="92">
        <v>150</v>
      </c>
    </row>
    <row r="108" spans="1:8" ht="21.75" thickBot="1" x14ac:dyDescent="0.3">
      <c r="A108" s="199"/>
      <c r="B108" s="7">
        <v>3111</v>
      </c>
      <c r="C108" s="192" t="s">
        <v>58</v>
      </c>
      <c r="D108" s="192"/>
      <c r="E108" s="25">
        <v>1680000</v>
      </c>
      <c r="F108" s="25">
        <v>1699685</v>
      </c>
      <c r="G108" s="56">
        <v>845932.33</v>
      </c>
      <c r="H108" s="110">
        <v>1724000</v>
      </c>
    </row>
    <row r="109" spans="1:8" ht="21.75" thickBot="1" x14ac:dyDescent="0.3">
      <c r="A109" s="199"/>
      <c r="B109" s="7">
        <v>3132</v>
      </c>
      <c r="C109" s="178" t="s">
        <v>59</v>
      </c>
      <c r="D109" s="178"/>
      <c r="E109" s="25">
        <v>277200</v>
      </c>
      <c r="F109" s="25">
        <v>277515</v>
      </c>
      <c r="G109" s="56">
        <v>132660.13</v>
      </c>
      <c r="H109" s="110">
        <v>284500.7</v>
      </c>
    </row>
    <row r="110" spans="1:8" ht="21.75" thickBot="1" x14ac:dyDescent="0.3">
      <c r="A110" s="199"/>
      <c r="B110" s="7">
        <v>3212</v>
      </c>
      <c r="C110" s="178" t="s">
        <v>60</v>
      </c>
      <c r="D110" s="178"/>
      <c r="E110" s="25">
        <v>142800</v>
      </c>
      <c r="F110" s="25">
        <v>146800</v>
      </c>
      <c r="G110" s="56">
        <v>67680.02</v>
      </c>
      <c r="H110" s="92">
        <v>112800</v>
      </c>
    </row>
    <row r="111" spans="1:8" ht="21.75" thickBot="1" x14ac:dyDescent="0.3">
      <c r="A111" s="199"/>
      <c r="B111" s="7">
        <v>3121</v>
      </c>
      <c r="C111" s="192" t="s">
        <v>61</v>
      </c>
      <c r="D111" s="192"/>
      <c r="E111" s="26">
        <v>81200</v>
      </c>
      <c r="F111" s="26">
        <v>83200</v>
      </c>
      <c r="G111" s="56">
        <v>29750.57</v>
      </c>
      <c r="H111" s="92">
        <v>63200</v>
      </c>
    </row>
    <row r="112" spans="1:8" ht="31.5" customHeight="1" thickBot="1" x14ac:dyDescent="0.3">
      <c r="A112" s="199"/>
      <c r="B112" s="7">
        <v>3295</v>
      </c>
      <c r="C112" s="181" t="s">
        <v>22</v>
      </c>
      <c r="D112" s="181"/>
      <c r="E112" s="25">
        <v>3360</v>
      </c>
      <c r="F112" s="25">
        <v>3360</v>
      </c>
      <c r="G112" s="56">
        <v>2800</v>
      </c>
      <c r="H112" s="92">
        <v>5488</v>
      </c>
    </row>
    <row r="113" spans="1:8" ht="21" customHeight="1" thickBot="1" x14ac:dyDescent="0.3">
      <c r="A113" s="199"/>
      <c r="B113" s="7">
        <v>3239</v>
      </c>
      <c r="C113" s="192" t="s">
        <v>62</v>
      </c>
      <c r="D113" s="192"/>
      <c r="E113" s="25">
        <v>11500</v>
      </c>
      <c r="F113" s="25">
        <v>11500</v>
      </c>
      <c r="G113" s="56">
        <v>11585</v>
      </c>
      <c r="H113" s="92">
        <v>11375</v>
      </c>
    </row>
    <row r="114" spans="1:8" ht="30.75" customHeight="1" thickBot="1" x14ac:dyDescent="0.3">
      <c r="A114" s="199"/>
      <c r="B114" s="23">
        <v>3222</v>
      </c>
      <c r="C114" s="174" t="s">
        <v>77</v>
      </c>
      <c r="D114" s="175"/>
      <c r="E114" s="25">
        <v>90000</v>
      </c>
      <c r="F114" s="25">
        <v>90327.13</v>
      </c>
      <c r="G114" s="56">
        <v>34017.85</v>
      </c>
      <c r="H114" s="92">
        <v>75100</v>
      </c>
    </row>
    <row r="115" spans="1:8" ht="21.75" thickBot="1" x14ac:dyDescent="0.3">
      <c r="A115" s="199"/>
      <c r="B115" s="23">
        <v>3221</v>
      </c>
      <c r="C115" s="174" t="s">
        <v>83</v>
      </c>
      <c r="D115" s="175"/>
      <c r="E115" s="25">
        <v>0</v>
      </c>
      <c r="F115" s="25">
        <v>0</v>
      </c>
      <c r="G115" s="56">
        <v>985.48</v>
      </c>
      <c r="H115" s="92">
        <v>1287.0899999999999</v>
      </c>
    </row>
    <row r="116" spans="1:8" ht="21.75" thickBot="1" x14ac:dyDescent="0.3">
      <c r="A116" s="199"/>
      <c r="B116" s="23">
        <v>3722</v>
      </c>
      <c r="C116" s="192" t="s">
        <v>63</v>
      </c>
      <c r="D116" s="192"/>
      <c r="E116" s="25">
        <v>4000</v>
      </c>
      <c r="F116" s="25">
        <v>4000</v>
      </c>
      <c r="G116" s="56">
        <v>0</v>
      </c>
      <c r="H116" s="92">
        <v>3800</v>
      </c>
    </row>
    <row r="117" spans="1:8" ht="21" x14ac:dyDescent="0.25">
      <c r="A117" s="199"/>
      <c r="B117" s="65">
        <v>42411</v>
      </c>
      <c r="C117" s="178" t="s">
        <v>76</v>
      </c>
      <c r="D117" s="178"/>
      <c r="E117" s="25">
        <v>32000</v>
      </c>
      <c r="F117" s="25">
        <v>32000</v>
      </c>
      <c r="G117" s="56">
        <v>0</v>
      </c>
      <c r="H117" s="92">
        <v>27470</v>
      </c>
    </row>
    <row r="118" spans="1:8" ht="21" x14ac:dyDescent="0.25">
      <c r="A118" s="226" t="s">
        <v>88</v>
      </c>
      <c r="B118" s="116">
        <v>3111</v>
      </c>
      <c r="C118" s="193" t="s">
        <v>8</v>
      </c>
      <c r="D118" s="193"/>
      <c r="E118" s="136">
        <v>2082.46</v>
      </c>
      <c r="F118" s="136">
        <v>2082.46</v>
      </c>
      <c r="G118" s="118">
        <v>2035.62</v>
      </c>
      <c r="H118" s="119">
        <v>2035.62</v>
      </c>
    </row>
    <row r="119" spans="1:8" ht="21" x14ac:dyDescent="0.25">
      <c r="A119" s="226"/>
      <c r="B119" s="116">
        <v>3132</v>
      </c>
      <c r="C119" s="193" t="s">
        <v>8</v>
      </c>
      <c r="D119" s="193"/>
      <c r="E119" s="136">
        <v>343.62</v>
      </c>
      <c r="F119" s="136">
        <v>343.62</v>
      </c>
      <c r="G119" s="118">
        <v>335.88</v>
      </c>
      <c r="H119" s="119">
        <v>335.88</v>
      </c>
    </row>
    <row r="120" spans="1:8" ht="21" x14ac:dyDescent="0.25">
      <c r="A120" s="226"/>
      <c r="B120" s="137">
        <v>3121</v>
      </c>
      <c r="C120" s="193" t="s">
        <v>8</v>
      </c>
      <c r="D120" s="193"/>
      <c r="E120" s="136">
        <v>191.25</v>
      </c>
      <c r="F120" s="136">
        <v>191.25</v>
      </c>
      <c r="G120" s="118">
        <v>255</v>
      </c>
      <c r="H120" s="119">
        <v>255</v>
      </c>
    </row>
    <row r="121" spans="1:8" ht="21" x14ac:dyDescent="0.25">
      <c r="A121" s="226"/>
      <c r="B121" s="138">
        <v>3212</v>
      </c>
      <c r="C121" s="193" t="s">
        <v>8</v>
      </c>
      <c r="D121" s="193"/>
      <c r="E121" s="136">
        <v>199.29</v>
      </c>
      <c r="F121" s="136">
        <v>199.29</v>
      </c>
      <c r="G121" s="118">
        <v>139.66</v>
      </c>
      <c r="H121" s="119">
        <v>139.66</v>
      </c>
    </row>
    <row r="122" spans="1:8" ht="21" x14ac:dyDescent="0.25">
      <c r="A122" s="227" t="s">
        <v>90</v>
      </c>
      <c r="B122" s="129">
        <v>3111</v>
      </c>
      <c r="C122" s="172" t="s">
        <v>67</v>
      </c>
      <c r="D122" s="172"/>
      <c r="E122" s="130">
        <v>1388.35</v>
      </c>
      <c r="F122" s="130">
        <v>1388.35</v>
      </c>
      <c r="G122" s="124">
        <v>0</v>
      </c>
      <c r="H122" s="125">
        <v>4060.3</v>
      </c>
    </row>
    <row r="123" spans="1:8" ht="21" x14ac:dyDescent="0.25">
      <c r="A123" s="227"/>
      <c r="B123" s="129">
        <v>3121</v>
      </c>
      <c r="C123" s="172" t="s">
        <v>67</v>
      </c>
      <c r="D123" s="172"/>
      <c r="E123" s="130">
        <v>191.25</v>
      </c>
      <c r="F123" s="130">
        <v>191.25</v>
      </c>
      <c r="G123" s="124">
        <v>0</v>
      </c>
      <c r="H123" s="125">
        <v>306</v>
      </c>
    </row>
    <row r="124" spans="1:8" ht="21" x14ac:dyDescent="0.25">
      <c r="A124" s="227"/>
      <c r="B124" s="131">
        <v>3132</v>
      </c>
      <c r="C124" s="172" t="s">
        <v>67</v>
      </c>
      <c r="D124" s="172"/>
      <c r="E124" s="130">
        <v>229.12</v>
      </c>
      <c r="F124" s="130">
        <v>229.12</v>
      </c>
      <c r="G124" s="124">
        <v>0</v>
      </c>
      <c r="H124" s="125">
        <v>669.95</v>
      </c>
    </row>
    <row r="125" spans="1:8" ht="21" x14ac:dyDescent="0.25">
      <c r="A125" s="227"/>
      <c r="B125" s="131">
        <v>3212</v>
      </c>
      <c r="C125" s="172" t="s">
        <v>67</v>
      </c>
      <c r="D125" s="172"/>
      <c r="E125" s="130">
        <v>132.86000000000001</v>
      </c>
      <c r="F125" s="130">
        <v>132.86000000000001</v>
      </c>
      <c r="G125" s="124">
        <v>0</v>
      </c>
      <c r="H125" s="125">
        <v>255</v>
      </c>
    </row>
    <row r="126" spans="1:8" ht="21.75" thickBot="1" x14ac:dyDescent="0.3">
      <c r="A126" s="231" t="s">
        <v>13</v>
      </c>
      <c r="B126" s="231"/>
      <c r="C126" s="231"/>
      <c r="D126" s="231"/>
      <c r="E126" s="27">
        <f>SUM(E106:E125)</f>
        <v>2329568.2000000002</v>
      </c>
      <c r="F126" s="2">
        <f>SUM(F106:F125)</f>
        <v>2355895.33</v>
      </c>
      <c r="G126" s="53">
        <f>SUM(G106:G125)</f>
        <v>1128711.77</v>
      </c>
      <c r="H126" s="99">
        <f>SUM(H106:H125)</f>
        <v>2319528.2000000002</v>
      </c>
    </row>
    <row r="127" spans="1:8" ht="21" x14ac:dyDescent="0.25">
      <c r="A127" s="61" t="s">
        <v>1</v>
      </c>
      <c r="B127" s="46" t="s">
        <v>2</v>
      </c>
      <c r="C127" s="183" t="s">
        <v>3</v>
      </c>
      <c r="D127" s="183"/>
      <c r="E127" s="47" t="s">
        <v>66</v>
      </c>
      <c r="F127" s="48" t="s">
        <v>95</v>
      </c>
      <c r="G127" s="69" t="s">
        <v>78</v>
      </c>
      <c r="H127" s="107" t="s">
        <v>96</v>
      </c>
    </row>
    <row r="128" spans="1:8" ht="42.75" thickBot="1" x14ac:dyDescent="0.3">
      <c r="A128" s="207" t="s">
        <v>4</v>
      </c>
      <c r="B128" s="208"/>
      <c r="C128" s="186"/>
      <c r="D128" s="186"/>
      <c r="E128" s="71" t="s">
        <v>26</v>
      </c>
      <c r="F128" s="72" t="str">
        <f t="shared" ref="F128:F131" si="7">E128</f>
        <v>43 - prihodi za posebne namjene</v>
      </c>
      <c r="G128" s="73" t="str">
        <f>F128</f>
        <v>43 - prihodi za posebne namjene</v>
      </c>
      <c r="H128" s="73" t="str">
        <f>G128</f>
        <v>43 - prihodi za posebne namjene</v>
      </c>
    </row>
    <row r="129" spans="1:8" ht="21.75" thickBot="1" x14ac:dyDescent="0.3">
      <c r="A129" s="187" t="s">
        <v>27</v>
      </c>
      <c r="B129" s="23" t="s">
        <v>75</v>
      </c>
      <c r="C129" s="191" t="s">
        <v>28</v>
      </c>
      <c r="D129" s="191"/>
      <c r="E129" s="28">
        <v>6000</v>
      </c>
      <c r="F129" s="28">
        <v>6000</v>
      </c>
      <c r="G129" s="54">
        <v>4018</v>
      </c>
      <c r="H129" s="100">
        <v>6656</v>
      </c>
    </row>
    <row r="130" spans="1:8" ht="39" customHeight="1" x14ac:dyDescent="0.25">
      <c r="A130" s="188"/>
      <c r="B130" s="7">
        <v>3239</v>
      </c>
      <c r="C130" s="192" t="s">
        <v>29</v>
      </c>
      <c r="D130" s="192"/>
      <c r="E130" s="4">
        <v>1200</v>
      </c>
      <c r="F130" s="4">
        <v>1200</v>
      </c>
      <c r="G130" s="55">
        <v>0</v>
      </c>
      <c r="H130" s="95">
        <v>0</v>
      </c>
    </row>
    <row r="131" spans="1:8" ht="22.5" customHeight="1" thickBot="1" x14ac:dyDescent="0.3">
      <c r="A131" s="231" t="s">
        <v>13</v>
      </c>
      <c r="B131" s="231"/>
      <c r="C131" s="231"/>
      <c r="D131" s="231"/>
      <c r="E131" s="27">
        <f>SUM(E129:E130)</f>
        <v>7200</v>
      </c>
      <c r="F131" s="2">
        <f t="shared" si="7"/>
        <v>7200</v>
      </c>
      <c r="G131" s="53">
        <f>SUM(G129:G130)</f>
        <v>4018</v>
      </c>
      <c r="H131" s="99">
        <f>SUM(H129:H130)</f>
        <v>6656</v>
      </c>
    </row>
    <row r="132" spans="1:8" ht="21" x14ac:dyDescent="0.25">
      <c r="A132" s="78" t="s">
        <v>1</v>
      </c>
      <c r="B132" s="79" t="s">
        <v>2</v>
      </c>
      <c r="C132" s="251" t="s">
        <v>3</v>
      </c>
      <c r="D132" s="251"/>
      <c r="E132" s="80" t="s">
        <v>66</v>
      </c>
      <c r="F132" s="81" t="s">
        <v>95</v>
      </c>
      <c r="G132" s="82" t="s">
        <v>78</v>
      </c>
      <c r="H132" s="107" t="s">
        <v>96</v>
      </c>
    </row>
    <row r="133" spans="1:8" ht="21.75" thickBot="1" x14ac:dyDescent="0.3">
      <c r="A133" s="228" t="s">
        <v>4</v>
      </c>
      <c r="B133" s="229"/>
      <c r="C133" s="230"/>
      <c r="D133" s="230"/>
      <c r="E133" s="83" t="s">
        <v>30</v>
      </c>
      <c r="F133" s="84" t="str">
        <f t="shared" ref="F133:F135" si="8">E133</f>
        <v>31 - vlastiti izvori</v>
      </c>
      <c r="G133" s="85" t="str">
        <f>F133</f>
        <v>31 - vlastiti izvori</v>
      </c>
      <c r="H133" s="85" t="str">
        <f>G133</f>
        <v>31 - vlastiti izvori</v>
      </c>
    </row>
    <row r="134" spans="1:8" ht="21" x14ac:dyDescent="0.25">
      <c r="A134" s="10" t="s">
        <v>15</v>
      </c>
      <c r="B134" s="11">
        <v>3225</v>
      </c>
      <c r="C134" s="191" t="s">
        <v>31</v>
      </c>
      <c r="D134" s="191"/>
      <c r="E134" s="28">
        <v>15</v>
      </c>
      <c r="F134" s="28">
        <v>15</v>
      </c>
      <c r="G134" s="54">
        <v>0</v>
      </c>
      <c r="H134" s="100">
        <v>30</v>
      </c>
    </row>
    <row r="135" spans="1:8" ht="21.75" thickBot="1" x14ac:dyDescent="0.3">
      <c r="A135" s="231" t="s">
        <v>13</v>
      </c>
      <c r="B135" s="231"/>
      <c r="C135" s="231"/>
      <c r="D135" s="231"/>
      <c r="E135" s="27">
        <f>SUM(E134:E134)</f>
        <v>15</v>
      </c>
      <c r="F135" s="2">
        <f t="shared" si="8"/>
        <v>15</v>
      </c>
      <c r="G135" s="53">
        <v>0</v>
      </c>
      <c r="H135" s="99">
        <f>SUM(H134)</f>
        <v>30</v>
      </c>
    </row>
    <row r="136" spans="1:8" ht="21" x14ac:dyDescent="0.25">
      <c r="A136" s="61" t="s">
        <v>1</v>
      </c>
      <c r="B136" s="46" t="s">
        <v>2</v>
      </c>
      <c r="C136" s="183" t="s">
        <v>3</v>
      </c>
      <c r="D136" s="183"/>
      <c r="E136" s="47" t="s">
        <v>66</v>
      </c>
      <c r="F136" s="48" t="s">
        <v>95</v>
      </c>
      <c r="G136" s="69" t="s">
        <v>78</v>
      </c>
      <c r="H136" s="107" t="s">
        <v>96</v>
      </c>
    </row>
    <row r="137" spans="1:8" ht="21.75" thickBot="1" x14ac:dyDescent="0.3">
      <c r="A137" s="207" t="s">
        <v>4</v>
      </c>
      <c r="B137" s="208"/>
      <c r="C137" s="186"/>
      <c r="D137" s="186"/>
      <c r="E137" s="74" t="s">
        <v>32</v>
      </c>
      <c r="F137" s="50" t="str">
        <f>E137</f>
        <v>61 - donacije</v>
      </c>
      <c r="G137" s="63" t="str">
        <f>F137</f>
        <v>61 - donacije</v>
      </c>
      <c r="H137" s="63" t="str">
        <f>G137</f>
        <v>61 - donacije</v>
      </c>
    </row>
    <row r="138" spans="1:8" ht="21" customHeight="1" thickBot="1" x14ac:dyDescent="0.35">
      <c r="A138" s="40" t="s">
        <v>15</v>
      </c>
      <c r="B138" s="77">
        <v>3225</v>
      </c>
      <c r="C138" s="239" t="s">
        <v>81</v>
      </c>
      <c r="D138" s="240"/>
      <c r="E138" s="33">
        <v>0</v>
      </c>
      <c r="F138" s="34">
        <v>0</v>
      </c>
      <c r="G138" s="62">
        <v>500</v>
      </c>
      <c r="H138" s="105">
        <v>0</v>
      </c>
    </row>
    <row r="139" spans="1:8" ht="21" customHeight="1" x14ac:dyDescent="0.25">
      <c r="A139" s="61" t="s">
        <v>1</v>
      </c>
      <c r="B139" s="46" t="s">
        <v>2</v>
      </c>
      <c r="C139" s="183" t="s">
        <v>3</v>
      </c>
      <c r="D139" s="183"/>
      <c r="E139" s="47" t="s">
        <v>66</v>
      </c>
      <c r="F139" s="48" t="s">
        <v>95</v>
      </c>
      <c r="G139" s="69" t="s">
        <v>78</v>
      </c>
      <c r="H139" s="107" t="s">
        <v>96</v>
      </c>
    </row>
    <row r="140" spans="1:8" ht="21.75" thickBot="1" x14ac:dyDescent="0.3">
      <c r="A140" s="207" t="s">
        <v>4</v>
      </c>
      <c r="B140" s="208"/>
      <c r="C140" s="186"/>
      <c r="D140" s="186"/>
      <c r="E140" s="74" t="s">
        <v>33</v>
      </c>
      <c r="F140" s="50" t="str">
        <f t="shared" ref="F140:F149" si="9">E140</f>
        <v>51 - pomoći -EU</v>
      </c>
      <c r="G140" s="63" t="str">
        <f>F140</f>
        <v>51 - pomoći -EU</v>
      </c>
      <c r="H140" s="63" t="str">
        <f>G140</f>
        <v>51 - pomoći -EU</v>
      </c>
    </row>
    <row r="141" spans="1:8" ht="21.75" customHeight="1" x14ac:dyDescent="0.25">
      <c r="A141" s="244" t="s">
        <v>88</v>
      </c>
      <c r="B141" s="120">
        <v>3111</v>
      </c>
      <c r="C141" s="247" t="s">
        <v>25</v>
      </c>
      <c r="D141" s="247"/>
      <c r="E141" s="132">
        <v>11800.59</v>
      </c>
      <c r="F141" s="132">
        <v>11800.59</v>
      </c>
      <c r="G141" s="133">
        <v>11535.15</v>
      </c>
      <c r="H141" s="134">
        <v>11535.15</v>
      </c>
    </row>
    <row r="142" spans="1:8" ht="21" x14ac:dyDescent="0.25">
      <c r="A142" s="245"/>
      <c r="B142" s="120">
        <v>3132</v>
      </c>
      <c r="C142" s="173" t="s">
        <v>25</v>
      </c>
      <c r="D142" s="173"/>
      <c r="E142" s="135">
        <v>1947.13</v>
      </c>
      <c r="F142" s="135">
        <v>1947.13</v>
      </c>
      <c r="G142" s="118">
        <v>1903.31</v>
      </c>
      <c r="H142" s="119">
        <v>1903.31</v>
      </c>
    </row>
    <row r="143" spans="1:8" ht="21" x14ac:dyDescent="0.25">
      <c r="A143" s="245"/>
      <c r="B143" s="120">
        <v>3121</v>
      </c>
      <c r="C143" s="173" t="s">
        <v>25</v>
      </c>
      <c r="D143" s="173"/>
      <c r="E143" s="135">
        <v>1083.75</v>
      </c>
      <c r="F143" s="135">
        <v>1083.75</v>
      </c>
      <c r="G143" s="118">
        <v>1445</v>
      </c>
      <c r="H143" s="119">
        <v>1445</v>
      </c>
    </row>
    <row r="144" spans="1:8" ht="21" x14ac:dyDescent="0.25">
      <c r="A144" s="246"/>
      <c r="B144" s="116">
        <v>3212</v>
      </c>
      <c r="C144" s="209" t="s">
        <v>25</v>
      </c>
      <c r="D144" s="209"/>
      <c r="E144" s="136">
        <v>1129.26</v>
      </c>
      <c r="F144" s="136">
        <v>1129.26</v>
      </c>
      <c r="G144" s="118">
        <v>791.42</v>
      </c>
      <c r="H144" s="119">
        <v>791.42</v>
      </c>
    </row>
    <row r="145" spans="1:8" ht="21" customHeight="1" x14ac:dyDescent="0.25">
      <c r="A145" s="248" t="s">
        <v>90</v>
      </c>
      <c r="B145" s="129">
        <v>3111</v>
      </c>
      <c r="C145" s="172" t="s">
        <v>67</v>
      </c>
      <c r="D145" s="172"/>
      <c r="E145" s="130">
        <v>7867.3</v>
      </c>
      <c r="F145" s="130">
        <v>7867.3</v>
      </c>
      <c r="G145" s="124">
        <v>0</v>
      </c>
      <c r="H145" s="125">
        <v>23008.37</v>
      </c>
    </row>
    <row r="146" spans="1:8" ht="21" x14ac:dyDescent="0.25">
      <c r="A146" s="249"/>
      <c r="B146" s="129">
        <v>3121</v>
      </c>
      <c r="C146" s="172" t="s">
        <v>67</v>
      </c>
      <c r="D146" s="172"/>
      <c r="E146" s="130">
        <v>1083.75</v>
      </c>
      <c r="F146" s="130">
        <v>1083.75</v>
      </c>
      <c r="G146" s="124">
        <v>0</v>
      </c>
      <c r="H146" s="125">
        <v>1734</v>
      </c>
    </row>
    <row r="147" spans="1:8" ht="21" x14ac:dyDescent="0.25">
      <c r="A147" s="249"/>
      <c r="B147" s="131">
        <v>3132</v>
      </c>
      <c r="C147" s="172" t="s">
        <v>67</v>
      </c>
      <c r="D147" s="172"/>
      <c r="E147" s="130">
        <v>1298.33</v>
      </c>
      <c r="F147" s="130">
        <v>1298.33</v>
      </c>
      <c r="G147" s="124">
        <v>0</v>
      </c>
      <c r="H147" s="125">
        <v>3796.37</v>
      </c>
    </row>
    <row r="148" spans="1:8" ht="21" x14ac:dyDescent="0.25">
      <c r="A148" s="250"/>
      <c r="B148" s="131">
        <v>3212</v>
      </c>
      <c r="C148" s="172" t="s">
        <v>67</v>
      </c>
      <c r="D148" s="172"/>
      <c r="E148" s="130">
        <v>752.84</v>
      </c>
      <c r="F148" s="130">
        <v>752.84</v>
      </c>
      <c r="G148" s="124">
        <v>0</v>
      </c>
      <c r="H148" s="125">
        <v>1445</v>
      </c>
    </row>
    <row r="149" spans="1:8" ht="21.75" thickBot="1" x14ac:dyDescent="0.3">
      <c r="A149" s="232" t="s">
        <v>13</v>
      </c>
      <c r="B149" s="232"/>
      <c r="C149" s="232"/>
      <c r="D149" s="232"/>
      <c r="E149" s="27">
        <f>SUM(E141:E148)</f>
        <v>26962.95</v>
      </c>
      <c r="F149" s="2">
        <f t="shared" si="9"/>
        <v>26962.95</v>
      </c>
      <c r="G149" s="53">
        <f>SUM(G141:G148)</f>
        <v>15674.88</v>
      </c>
      <c r="H149" s="99">
        <f>SUM(H141:H148)</f>
        <v>45658.62</v>
      </c>
    </row>
    <row r="150" spans="1:8" ht="21.75" thickBot="1" x14ac:dyDescent="0.4">
      <c r="A150" s="233" t="s">
        <v>64</v>
      </c>
      <c r="B150" s="233"/>
      <c r="C150" s="233"/>
      <c r="D150" s="234"/>
      <c r="E150" s="88">
        <f>SUM(E149,E135,E131,E126,E103)</f>
        <v>2525468.0000000005</v>
      </c>
      <c r="F150" s="89">
        <f>SUM(F149,F138,F135,F131,F126,F103)</f>
        <v>2558372.1300000004</v>
      </c>
      <c r="G150" s="96">
        <f>SUM(G149,G138,G131,G126,G103)</f>
        <v>1216472.49</v>
      </c>
      <c r="H150" s="112">
        <f>SUM(H149,H138,H135,H131,H126,H103)</f>
        <v>2556242.7000000002</v>
      </c>
    </row>
    <row r="151" spans="1:8" ht="21.75" thickBot="1" x14ac:dyDescent="0.4">
      <c r="A151" s="170" t="s">
        <v>84</v>
      </c>
      <c r="B151" s="170"/>
      <c r="C151" s="170"/>
      <c r="D151" s="171"/>
      <c r="E151" s="86">
        <f>SUM(E53,E54)</f>
        <v>2527468.0000000005</v>
      </c>
      <c r="F151" s="87">
        <f>SUM(F54,F53)</f>
        <v>2558372.1300000004</v>
      </c>
      <c r="G151" s="97">
        <f>G55</f>
        <v>1254809.31</v>
      </c>
      <c r="H151" s="113">
        <f>H55</f>
        <v>2556242.6999999997</v>
      </c>
    </row>
    <row r="152" spans="1:8" ht="21.75" thickBot="1" x14ac:dyDescent="0.4">
      <c r="A152" s="170" t="s">
        <v>85</v>
      </c>
      <c r="B152" s="170"/>
      <c r="C152" s="170"/>
      <c r="D152" s="171"/>
      <c r="E152" s="90">
        <f t="shared" ref="E152:F152" si="10">E151-E150</f>
        <v>2000</v>
      </c>
      <c r="F152" s="91">
        <f t="shared" si="10"/>
        <v>0</v>
      </c>
      <c r="G152" s="97">
        <f>G151-G150</f>
        <v>38336.820000000065</v>
      </c>
      <c r="H152" s="106">
        <f>H151-H150</f>
        <v>0</v>
      </c>
    </row>
  </sheetData>
  <mergeCells count="178">
    <mergeCell ref="A1:H1"/>
    <mergeCell ref="A2:H2"/>
    <mergeCell ref="A3:H3"/>
    <mergeCell ref="A57:H57"/>
    <mergeCell ref="A58:H58"/>
    <mergeCell ref="A59:H59"/>
    <mergeCell ref="C97:D97"/>
    <mergeCell ref="C85:D85"/>
    <mergeCell ref="C89:D89"/>
    <mergeCell ref="A83:A86"/>
    <mergeCell ref="C83:D83"/>
    <mergeCell ref="C84:D84"/>
    <mergeCell ref="C86:D86"/>
    <mergeCell ref="C72:D72"/>
    <mergeCell ref="C73:D73"/>
    <mergeCell ref="C74:D74"/>
    <mergeCell ref="C75:D75"/>
    <mergeCell ref="C76:D76"/>
    <mergeCell ref="C77:D77"/>
    <mergeCell ref="A63:A82"/>
    <mergeCell ref="C63:D63"/>
    <mergeCell ref="C64:D64"/>
    <mergeCell ref="C65:D65"/>
    <mergeCell ref="C66:D66"/>
    <mergeCell ref="A149:D149"/>
    <mergeCell ref="A150:D150"/>
    <mergeCell ref="C47:D47"/>
    <mergeCell ref="A99:A102"/>
    <mergeCell ref="C138:D138"/>
    <mergeCell ref="A91:A94"/>
    <mergeCell ref="C91:D91"/>
    <mergeCell ref="C92:D92"/>
    <mergeCell ref="A141:A144"/>
    <mergeCell ref="C141:D141"/>
    <mergeCell ref="C142:D142"/>
    <mergeCell ref="C144:D144"/>
    <mergeCell ref="A145:A148"/>
    <mergeCell ref="C145:D145"/>
    <mergeCell ref="C147:D147"/>
    <mergeCell ref="C148:D148"/>
    <mergeCell ref="C136:D136"/>
    <mergeCell ref="A137:B137"/>
    <mergeCell ref="C137:D137"/>
    <mergeCell ref="C139:D139"/>
    <mergeCell ref="A140:B140"/>
    <mergeCell ref="C140:D140"/>
    <mergeCell ref="A131:D131"/>
    <mergeCell ref="C132:D132"/>
    <mergeCell ref="A133:B133"/>
    <mergeCell ref="C133:D133"/>
    <mergeCell ref="C134:D134"/>
    <mergeCell ref="A135:D135"/>
    <mergeCell ref="A126:D126"/>
    <mergeCell ref="C127:D127"/>
    <mergeCell ref="A128:B128"/>
    <mergeCell ref="C128:D128"/>
    <mergeCell ref="A129:A130"/>
    <mergeCell ref="C129:D129"/>
    <mergeCell ref="C130:D130"/>
    <mergeCell ref="C117:D117"/>
    <mergeCell ref="A118:A121"/>
    <mergeCell ref="C118:D118"/>
    <mergeCell ref="C119:D119"/>
    <mergeCell ref="C121:D121"/>
    <mergeCell ref="A122:A125"/>
    <mergeCell ref="C122:D122"/>
    <mergeCell ref="C124:D124"/>
    <mergeCell ref="C125:D125"/>
    <mergeCell ref="A106:A117"/>
    <mergeCell ref="C106:D106"/>
    <mergeCell ref="C107:D107"/>
    <mergeCell ref="C108:D108"/>
    <mergeCell ref="C109:D109"/>
    <mergeCell ref="C110:D110"/>
    <mergeCell ref="C111:D111"/>
    <mergeCell ref="C112:D112"/>
    <mergeCell ref="C123:D123"/>
    <mergeCell ref="C120:D120"/>
    <mergeCell ref="C114:D114"/>
    <mergeCell ref="C115:D115"/>
    <mergeCell ref="C113:D113"/>
    <mergeCell ref="C116:D116"/>
    <mergeCell ref="C101:D101"/>
    <mergeCell ref="C102:D102"/>
    <mergeCell ref="A103:D103"/>
    <mergeCell ref="C104:D104"/>
    <mergeCell ref="A105:B105"/>
    <mergeCell ref="C105:D105"/>
    <mergeCell ref="A87:A90"/>
    <mergeCell ref="C87:D87"/>
    <mergeCell ref="C88:D88"/>
    <mergeCell ref="C90:D90"/>
    <mergeCell ref="C99:D99"/>
    <mergeCell ref="C100:D100"/>
    <mergeCell ref="C94:D94"/>
    <mergeCell ref="A95:A98"/>
    <mergeCell ref="C95:D95"/>
    <mergeCell ref="C96:D96"/>
    <mergeCell ref="C98:D98"/>
    <mergeCell ref="C93:D93"/>
    <mergeCell ref="C67:D67"/>
    <mergeCell ref="C68:D68"/>
    <mergeCell ref="C69:D69"/>
    <mergeCell ref="C70:D70"/>
    <mergeCell ref="C71:D71"/>
    <mergeCell ref="C79:D79"/>
    <mergeCell ref="C80:D80"/>
    <mergeCell ref="C81:D81"/>
    <mergeCell ref="C82:D82"/>
    <mergeCell ref="C78:D78"/>
    <mergeCell ref="A55:D55"/>
    <mergeCell ref="C61:D61"/>
    <mergeCell ref="A62:B62"/>
    <mergeCell ref="C62:D62"/>
    <mergeCell ref="C50:D50"/>
    <mergeCell ref="C51:D51"/>
    <mergeCell ref="A52:D52"/>
    <mergeCell ref="A53:D53"/>
    <mergeCell ref="A54:D54"/>
    <mergeCell ref="A35:D35"/>
    <mergeCell ref="C45:D45"/>
    <mergeCell ref="A46:B46"/>
    <mergeCell ref="C46:D46"/>
    <mergeCell ref="C48:D48"/>
    <mergeCell ref="A49:B49"/>
    <mergeCell ref="C49:D49"/>
    <mergeCell ref="A40:D40"/>
    <mergeCell ref="C41:D41"/>
    <mergeCell ref="A42:B42"/>
    <mergeCell ref="C42:D42"/>
    <mergeCell ref="C43:D43"/>
    <mergeCell ref="A44:D44"/>
    <mergeCell ref="C34:D34"/>
    <mergeCell ref="C5:D5"/>
    <mergeCell ref="A6:B6"/>
    <mergeCell ref="C6:D6"/>
    <mergeCell ref="C7:D7"/>
    <mergeCell ref="C22:D22"/>
    <mergeCell ref="C24:D24"/>
    <mergeCell ref="C25:D25"/>
    <mergeCell ref="C15:D15"/>
    <mergeCell ref="A16:D16"/>
    <mergeCell ref="C17:D17"/>
    <mergeCell ref="A18:B18"/>
    <mergeCell ref="C18:D18"/>
    <mergeCell ref="A19:A31"/>
    <mergeCell ref="B19:B31"/>
    <mergeCell ref="C19:D19"/>
    <mergeCell ref="C20:D20"/>
    <mergeCell ref="C21:D21"/>
    <mergeCell ref="C31:D31"/>
    <mergeCell ref="C28:D28"/>
    <mergeCell ref="C30:D30"/>
    <mergeCell ref="A12:A15"/>
    <mergeCell ref="A151:D151"/>
    <mergeCell ref="A152:D152"/>
    <mergeCell ref="C146:D146"/>
    <mergeCell ref="C143:D143"/>
    <mergeCell ref="C23:D23"/>
    <mergeCell ref="C8:D8"/>
    <mergeCell ref="C9:D9"/>
    <mergeCell ref="C12:D12"/>
    <mergeCell ref="C13:D13"/>
    <mergeCell ref="C14:D14"/>
    <mergeCell ref="C10:D10"/>
    <mergeCell ref="C11:D11"/>
    <mergeCell ref="C26:D26"/>
    <mergeCell ref="C27:D27"/>
    <mergeCell ref="C29:D29"/>
    <mergeCell ref="C36:D36"/>
    <mergeCell ref="A37:B37"/>
    <mergeCell ref="C37:D37"/>
    <mergeCell ref="A38:A39"/>
    <mergeCell ref="B38:B39"/>
    <mergeCell ref="C38:D38"/>
    <mergeCell ref="C39:D39"/>
    <mergeCell ref="C32:D32"/>
    <mergeCell ref="C33:D33"/>
  </mergeCells>
  <pageMargins left="0.25" right="0.25" top="0.75" bottom="0.75" header="0.3" footer="0.3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2024-09-19T09:19:46Z</cp:lastPrinted>
  <dcterms:created xsi:type="dcterms:W3CDTF">2023-10-23T09:39:18Z</dcterms:created>
  <dcterms:modified xsi:type="dcterms:W3CDTF">2024-11-19T10:33:57Z</dcterms:modified>
</cp:coreProperties>
</file>