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BE257D3E-CD0A-443F-8A7B-B0A688D93CDF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49" i="1" l="1"/>
  <c r="E9" i="1"/>
  <c r="E29" i="1"/>
  <c r="E22" i="1"/>
  <c r="E46" i="1"/>
  <c r="E12" i="1"/>
  <c r="E13" i="1" l="1"/>
  <c r="E8" i="1"/>
  <c r="E27" i="1"/>
  <c r="E18" i="1"/>
  <c r="E26" i="1"/>
  <c r="E25" i="1"/>
</calcChain>
</file>

<file path=xl/sharedStrings.xml><?xml version="1.0" encoding="utf-8"?>
<sst xmlns="http://schemas.openxmlformats.org/spreadsheetml/2006/main" count="164" uniqueCount="106">
  <si>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</si>
  <si>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</si>
  <si>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</si>
  <si>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</si>
  <si>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</si>
  <si>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</si>
  <si>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</si>
  <si>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</si>
  <si>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</si>
  <si>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</si>
  <si>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</si>
  <si>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</si>
  <si>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</si>
  <si>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</si>
  <si>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</si>
  <si>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</si>
  <si>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</si>
  <si>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</si>
  <si>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</si>
  <si>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</si>
  <si>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</si>
  <si>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</si>
  <si>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</si>
  <si>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</si>
  <si>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</si>
  <si>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</si>
  <si>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</si>
  <si>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VOĆE VARAŽDIN</t>
  </si>
  <si>
    <t>NEDELIŠĆE</t>
  </si>
  <si>
    <t>DJELATNICI</t>
  </si>
  <si>
    <t>ILLE</t>
  </si>
  <si>
    <t>CESTICA</t>
  </si>
  <si>
    <t>MEĐIMURKA-BS</t>
  </si>
  <si>
    <t>MARKIZA</t>
  </si>
  <si>
    <t>A1 HRVATSKA</t>
  </si>
  <si>
    <t>GRAMI MEDIA</t>
  </si>
  <si>
    <t>MEĐIMURJEPLIN</t>
  </si>
  <si>
    <t>HEP OPSKRBA</t>
  </si>
  <si>
    <t>3431 USLUGE BANAKA</t>
  </si>
  <si>
    <t>3222 RASHODI ZA MATERIJAL I SIROVINE</t>
  </si>
  <si>
    <t>3224 MATERIJAL I DJELOVI ZA TEKUĆE I INVEST. ODRŽ.</t>
  </si>
  <si>
    <t xml:space="preserve">3221 UREDSKI MATERIJAL I OSTALI MAT. </t>
  </si>
  <si>
    <t>3234 KOMUNALNE USLUGE</t>
  </si>
  <si>
    <t>3238 RAČUNALNE USLUGE</t>
  </si>
  <si>
    <t>3231 USLUGE TEL., POŠTE I PRIJEVOZA</t>
  </si>
  <si>
    <t>3223 ENERGIJA</t>
  </si>
  <si>
    <t>3235 NAJAMNINE I ZAKUPNINE</t>
  </si>
  <si>
    <t>3236 ZDRAVSTVENE USLUGE</t>
  </si>
  <si>
    <t>TRGOVINA KRK</t>
  </si>
  <si>
    <t>MALNISKA</t>
  </si>
  <si>
    <t>3214 OSTALE NAKNADE TROŠKOVA  ZAPOSLENIMA</t>
  </si>
  <si>
    <t>3111  PLAĆE</t>
  </si>
  <si>
    <t>3237 INTELEKTUALNE USLUGE</t>
  </si>
  <si>
    <t>POLIKLINIKA CROATIA</t>
  </si>
  <si>
    <t>3211 SLUŽBENA PUTOVANJA</t>
  </si>
  <si>
    <t>3212 PRIJEVOZ</t>
  </si>
  <si>
    <t>3132 DOPRINOSI NA   I IZ PLAĆE</t>
  </si>
  <si>
    <t>ŠVENDA-TARMANN CHEMIE</t>
  </si>
  <si>
    <t>PRELOG</t>
  </si>
  <si>
    <t>BAT</t>
  </si>
  <si>
    <t>01944520619</t>
  </si>
  <si>
    <t>BAJKOVITA ŠUMA</t>
  </si>
  <si>
    <t>LOPATINEC</t>
  </si>
  <si>
    <t xml:space="preserve">KTC </t>
  </si>
  <si>
    <t>KRIŽEVCI</t>
  </si>
  <si>
    <t>PRISTOJBE</t>
  </si>
  <si>
    <t>3239 PRISTOJBE I NAKNADE</t>
  </si>
  <si>
    <t>INFORMACIJA O TROŠENJU SREDSTAVA - SVINANJ 2025.</t>
  </si>
  <si>
    <t>INTERSPORT DOO</t>
  </si>
  <si>
    <t>VELIKA GORICA</t>
  </si>
  <si>
    <t>3299 OSTALI RASHODI</t>
  </si>
  <si>
    <t>STUDIO OBSCURA</t>
  </si>
  <si>
    <t>VALENTINO KROJAČKI OBRT</t>
  </si>
  <si>
    <t>BELETINEC</t>
  </si>
  <si>
    <t>BIOINSTITUT</t>
  </si>
  <si>
    <t>BAJKA</t>
  </si>
  <si>
    <t>04905647896</t>
  </si>
  <si>
    <t>GORNJI KNEGINEC</t>
  </si>
  <si>
    <t>POSLOVNI EDUKATOR</t>
  </si>
  <si>
    <t>45065170578</t>
  </si>
  <si>
    <t>KAŠTEL SUĆURAC</t>
  </si>
  <si>
    <t>HRVATSKIH SAVEZ UČENIČKIH ZADRUGA</t>
  </si>
  <si>
    <t>3294 ČLANARINE</t>
  </si>
  <si>
    <t>KOVAČIĆ KONZALTING</t>
  </si>
  <si>
    <t>79608058419</t>
  </si>
  <si>
    <t>TROGIR</t>
  </si>
  <si>
    <t>ZOU FILEŠ RUŽIĆ KANIŽAJ</t>
  </si>
  <si>
    <t>69088075963</t>
  </si>
  <si>
    <t>12912 POTRAŽIVANJA ZA PREDUJMOVE</t>
  </si>
  <si>
    <t>DUBROVNIKSUN</t>
  </si>
  <si>
    <t>DUBROVNIK</t>
  </si>
  <si>
    <t>IVANOVEC</t>
  </si>
  <si>
    <t xml:space="preserve"> SKOKO</t>
  </si>
  <si>
    <t>41682837947</t>
  </si>
  <si>
    <t>3225 SITNI INVENTAR</t>
  </si>
  <si>
    <t>GAMA</t>
  </si>
  <si>
    <t>17064212083</t>
  </si>
  <si>
    <t>TEDING</t>
  </si>
  <si>
    <t>02535697732</t>
  </si>
  <si>
    <t>HRVATSKO LOGOPEDSKO DRUŠTVO</t>
  </si>
  <si>
    <t>AUTOBUSNI PRIJEVOZNIK MIRKO HORVAT</t>
  </si>
  <si>
    <t>NOVO SELO ROK</t>
  </si>
  <si>
    <t>RUDI EXPRESS</t>
  </si>
  <si>
    <t xml:space="preserve">	27683033358</t>
  </si>
  <si>
    <t>MIHOVLJAN</t>
  </si>
  <si>
    <t>VAL SAVJETOVANJE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</si>
</sst>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7"/>
  <sheetViews>
    <sheetView tabSelected="1" topLeftCell="A46" workbookViewId="0">
      <selection activeCell="B23" sqref="B23"/>
    </sheetView>
  </sheetViews>
  <sheetFormatPr defaultRowHeight="15.75"/>
  <cols>
    <col min="1" max="1" width="30.5703125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7" t="s">
        <v>5</v>
      </c>
      <c r="B1" s="27"/>
      <c r="C1" s="27"/>
      <c r="D1" s="27"/>
      <c r="E1" s="27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8" t="s">
        <v>67</v>
      </c>
      <c r="B5" s="29"/>
      <c r="C5" s="29"/>
      <c r="D5" s="29"/>
      <c r="E5" s="29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35</v>
      </c>
      <c r="B8" s="15">
        <v>72828008832</v>
      </c>
      <c r="C8" s="15" t="s">
        <v>12</v>
      </c>
      <c r="D8" s="16" t="s">
        <v>39</v>
      </c>
      <c r="E8" s="19">
        <f>26.44+97.14+124.25+218.68+21</f>
        <v>487.51</v>
      </c>
    </row>
    <row r="9" spans="1:5">
      <c r="A9" s="14" t="s">
        <v>13</v>
      </c>
      <c r="B9" s="15">
        <v>44138062462</v>
      </c>
      <c r="C9" s="15" t="s">
        <v>12</v>
      </c>
      <c r="D9" s="16" t="s">
        <v>39</v>
      </c>
      <c r="E9" s="19">
        <f>583.32+276.05+253.8+319.71+126.9+674.01+839.89+435.51</f>
        <v>3509.1899999999996</v>
      </c>
    </row>
    <row r="10" spans="1:5">
      <c r="A10" s="14" t="s">
        <v>34</v>
      </c>
      <c r="B10" s="15">
        <v>29524210204</v>
      </c>
      <c r="C10" s="15" t="s">
        <v>11</v>
      </c>
      <c r="D10" s="16" t="s">
        <v>44</v>
      </c>
      <c r="E10" s="19">
        <v>86.73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44</v>
      </c>
      <c r="E11" s="19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42</v>
      </c>
      <c r="E12" s="19">
        <f>452.5+28.13</f>
        <v>480.63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39</v>
      </c>
      <c r="E13" s="19">
        <f>7.44+962.22+1411.69</f>
        <v>2381.3500000000004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43</v>
      </c>
      <c r="E14" s="19">
        <v>189.43</v>
      </c>
    </row>
    <row r="15" spans="1:5" ht="15" customHeight="1">
      <c r="A15" s="14" t="s">
        <v>19</v>
      </c>
      <c r="B15" s="15">
        <v>87311810356</v>
      </c>
      <c r="C15" s="15" t="s">
        <v>11</v>
      </c>
      <c r="D15" s="16" t="s">
        <v>44</v>
      </c>
      <c r="E15" s="19">
        <v>26.64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42</v>
      </c>
      <c r="E16" s="19">
        <v>161.44</v>
      </c>
    </row>
    <row r="17" spans="1:9">
      <c r="A17" s="14" t="s">
        <v>37</v>
      </c>
      <c r="B17" s="15">
        <v>63073332379</v>
      </c>
      <c r="C17" s="15" t="s">
        <v>11</v>
      </c>
      <c r="D17" s="16" t="s">
        <v>45</v>
      </c>
      <c r="E17" s="19">
        <v>955.6</v>
      </c>
    </row>
    <row r="18" spans="1:9" s="2" customFormat="1">
      <c r="A18" s="14" t="s">
        <v>21</v>
      </c>
      <c r="B18" s="15">
        <v>83360798514</v>
      </c>
      <c r="C18" s="15" t="s">
        <v>22</v>
      </c>
      <c r="D18" s="16" t="s">
        <v>39</v>
      </c>
      <c r="E18" s="19">
        <f>73.9+358.5+158.73+500.05</f>
        <v>1091.18</v>
      </c>
    </row>
    <row r="19" spans="1:9" s="2" customFormat="1">
      <c r="A19" s="14" t="s">
        <v>23</v>
      </c>
      <c r="B19" s="15">
        <v>12585203084</v>
      </c>
      <c r="C19" s="15" t="s">
        <v>12</v>
      </c>
      <c r="D19" s="18" t="s">
        <v>46</v>
      </c>
      <c r="E19" s="19">
        <v>199.88</v>
      </c>
    </row>
    <row r="20" spans="1:9" s="2" customFormat="1">
      <c r="A20" s="14" t="s">
        <v>24</v>
      </c>
      <c r="B20" s="15">
        <v>69887535922</v>
      </c>
      <c r="C20" s="15" t="s">
        <v>16</v>
      </c>
      <c r="D20" s="16" t="s">
        <v>42</v>
      </c>
      <c r="E20" s="19">
        <v>53.09</v>
      </c>
    </row>
    <row r="21" spans="1:9">
      <c r="A21" s="14" t="s">
        <v>36</v>
      </c>
      <c r="B21" s="15">
        <v>29035933600</v>
      </c>
      <c r="C21" s="15" t="s">
        <v>16</v>
      </c>
      <c r="D21" s="16" t="s">
        <v>45</v>
      </c>
      <c r="E21" s="19">
        <v>770.51</v>
      </c>
    </row>
    <row r="22" spans="1:9" s="2" customFormat="1">
      <c r="A22" s="14" t="s">
        <v>25</v>
      </c>
      <c r="B22" s="15">
        <v>42889250808</v>
      </c>
      <c r="C22" s="15" t="s">
        <v>11</v>
      </c>
      <c r="D22" s="16" t="s">
        <v>43</v>
      </c>
      <c r="E22" s="19">
        <f>21.86</f>
        <v>21.86</v>
      </c>
    </row>
    <row r="23" spans="1:9" s="2" customFormat="1">
      <c r="A23" s="14" t="s">
        <v>26</v>
      </c>
      <c r="B23" s="20" t="s">
        <v>98</v>
      </c>
      <c r="C23" s="15" t="s">
        <v>11</v>
      </c>
      <c r="D23" s="16" t="s">
        <v>38</v>
      </c>
      <c r="E23" s="19">
        <v>39.93</v>
      </c>
    </row>
    <row r="24" spans="1:9" s="2" customFormat="1">
      <c r="A24" s="14" t="s">
        <v>97</v>
      </c>
      <c r="B24" s="15">
        <v>27579710805</v>
      </c>
      <c r="C24" s="15" t="s">
        <v>11</v>
      </c>
      <c r="D24" s="16" t="s">
        <v>94</v>
      </c>
      <c r="E24" s="19">
        <v>550</v>
      </c>
    </row>
    <row r="25" spans="1:9">
      <c r="A25" s="14" t="s">
        <v>27</v>
      </c>
      <c r="B25" s="15">
        <v>42042277834</v>
      </c>
      <c r="C25" s="15" t="s">
        <v>12</v>
      </c>
      <c r="D25" s="16" t="s">
        <v>39</v>
      </c>
      <c r="E25" s="19">
        <f>332.3+125.49+113.05+91.93+280.88</f>
        <v>943.65</v>
      </c>
      <c r="I25" s="17"/>
    </row>
    <row r="26" spans="1:9">
      <c r="A26" s="14" t="s">
        <v>33</v>
      </c>
      <c r="B26" s="15">
        <v>84742638941</v>
      </c>
      <c r="C26" s="15" t="s">
        <v>28</v>
      </c>
      <c r="D26" s="16" t="s">
        <v>39</v>
      </c>
      <c r="E26" s="19">
        <f>92.5+30.75+472.5+69.69+132.5</f>
        <v>797.94</v>
      </c>
    </row>
    <row r="27" spans="1:9">
      <c r="A27" s="14" t="s">
        <v>32</v>
      </c>
      <c r="B27" s="15">
        <v>68372221964</v>
      </c>
      <c r="C27" s="15" t="s">
        <v>16</v>
      </c>
      <c r="D27" s="16" t="s">
        <v>40</v>
      </c>
      <c r="E27" s="19">
        <f>85.16+17.56+40.06+111.19+13.89</f>
        <v>267.86</v>
      </c>
    </row>
    <row r="28" spans="1:9">
      <c r="A28" s="14" t="s">
        <v>68</v>
      </c>
      <c r="B28" s="15">
        <v>73962585238</v>
      </c>
      <c r="C28" s="15" t="s">
        <v>69</v>
      </c>
      <c r="D28" s="16" t="s">
        <v>70</v>
      </c>
      <c r="E28" s="19">
        <v>69.98</v>
      </c>
    </row>
    <row r="29" spans="1:9">
      <c r="A29" s="14" t="s">
        <v>48</v>
      </c>
      <c r="B29" s="25">
        <v>66548420466</v>
      </c>
      <c r="C29" s="15" t="s">
        <v>49</v>
      </c>
      <c r="D29" s="16" t="s">
        <v>39</v>
      </c>
      <c r="E29" s="19">
        <f>2036.75+50.78</f>
        <v>2087.5300000000002</v>
      </c>
    </row>
    <row r="30" spans="1:9">
      <c r="A30" s="21" t="s">
        <v>71</v>
      </c>
      <c r="B30" s="22">
        <v>67655696682</v>
      </c>
      <c r="C30" s="22" t="s">
        <v>16</v>
      </c>
      <c r="D30" s="16" t="s">
        <v>70</v>
      </c>
      <c r="E30" s="19">
        <v>95.7</v>
      </c>
    </row>
    <row r="31" spans="1:9">
      <c r="A31" s="14" t="s">
        <v>30</v>
      </c>
      <c r="B31" s="15">
        <v>49069508983</v>
      </c>
      <c r="C31" s="15" t="s">
        <v>31</v>
      </c>
      <c r="D31" s="16" t="s">
        <v>41</v>
      </c>
      <c r="E31" s="19">
        <v>427.28</v>
      </c>
    </row>
    <row r="32" spans="1:9">
      <c r="A32" s="14" t="s">
        <v>72</v>
      </c>
      <c r="B32" s="15">
        <v>29904470183</v>
      </c>
      <c r="C32" s="15" t="s">
        <v>73</v>
      </c>
      <c r="D32" s="16" t="s">
        <v>70</v>
      </c>
      <c r="E32" s="19">
        <v>60</v>
      </c>
    </row>
    <row r="33" spans="1:5">
      <c r="A33" s="14" t="s">
        <v>53</v>
      </c>
      <c r="B33" s="15">
        <v>80848401890</v>
      </c>
      <c r="C33" s="15" t="s">
        <v>11</v>
      </c>
      <c r="D33" s="16" t="s">
        <v>47</v>
      </c>
      <c r="E33" s="19">
        <v>756.53</v>
      </c>
    </row>
    <row r="34" spans="1:5" s="2" customFormat="1">
      <c r="A34" s="14" t="s">
        <v>102</v>
      </c>
      <c r="B34" s="30" t="s">
        <v>103</v>
      </c>
      <c r="C34" s="15" t="s">
        <v>104</v>
      </c>
      <c r="D34" s="16" t="s">
        <v>44</v>
      </c>
      <c r="E34" s="19">
        <v>800</v>
      </c>
    </row>
    <row r="35" spans="1:5" s="2" customFormat="1">
      <c r="A35" s="14" t="s">
        <v>57</v>
      </c>
      <c r="B35" s="15">
        <v>12443607100</v>
      </c>
      <c r="C35" s="15" t="s">
        <v>58</v>
      </c>
      <c r="D35" s="16" t="s">
        <v>41</v>
      </c>
      <c r="E35" s="19">
        <v>165.35</v>
      </c>
    </row>
    <row r="36" spans="1:5" s="2" customFormat="1">
      <c r="A36" s="14" t="s">
        <v>95</v>
      </c>
      <c r="B36" s="20" t="s">
        <v>96</v>
      </c>
      <c r="C36" s="15" t="s">
        <v>16</v>
      </c>
      <c r="D36" s="16" t="s">
        <v>70</v>
      </c>
      <c r="E36" s="19">
        <v>6</v>
      </c>
    </row>
    <row r="37" spans="1:5" s="2" customFormat="1">
      <c r="A37" s="14" t="s">
        <v>74</v>
      </c>
      <c r="B37" s="15">
        <v>42588898414</v>
      </c>
      <c r="C37" s="15" t="s">
        <v>16</v>
      </c>
      <c r="D37" s="16" t="s">
        <v>42</v>
      </c>
      <c r="E37" s="19">
        <v>312.5</v>
      </c>
    </row>
    <row r="38" spans="1:5" s="2" customFormat="1">
      <c r="A38" s="14" t="s">
        <v>63</v>
      </c>
      <c r="B38" s="15">
        <v>95970838122</v>
      </c>
      <c r="C38" s="15" t="s">
        <v>64</v>
      </c>
      <c r="D38" s="16" t="s">
        <v>39</v>
      </c>
      <c r="E38" s="19">
        <v>56.25</v>
      </c>
    </row>
    <row r="39" spans="1:5" s="2" customFormat="1">
      <c r="A39" s="14" t="s">
        <v>61</v>
      </c>
      <c r="B39" s="15">
        <v>13486090993</v>
      </c>
      <c r="C39" s="15" t="s">
        <v>62</v>
      </c>
      <c r="D39" s="16" t="s">
        <v>39</v>
      </c>
      <c r="E39" s="19">
        <v>1161.3</v>
      </c>
    </row>
    <row r="40" spans="1:5" s="2" customFormat="1" ht="31.5">
      <c r="A40" s="14" t="s">
        <v>100</v>
      </c>
      <c r="B40" s="15">
        <v>8757532490</v>
      </c>
      <c r="C40" s="15" t="s">
        <v>101</v>
      </c>
      <c r="D40" s="16" t="s">
        <v>44</v>
      </c>
      <c r="E40" s="19">
        <v>52.78</v>
      </c>
    </row>
    <row r="41" spans="1:5" s="2" customFormat="1">
      <c r="A41" s="14" t="s">
        <v>75</v>
      </c>
      <c r="B41" s="20" t="s">
        <v>76</v>
      </c>
      <c r="C41" s="15" t="s">
        <v>77</v>
      </c>
      <c r="D41" s="16" t="s">
        <v>70</v>
      </c>
      <c r="E41" s="19">
        <v>80</v>
      </c>
    </row>
    <row r="42" spans="1:5" s="2" customFormat="1">
      <c r="A42" s="14" t="s">
        <v>78</v>
      </c>
      <c r="B42" s="20" t="s">
        <v>79</v>
      </c>
      <c r="C42" s="15" t="s">
        <v>80</v>
      </c>
      <c r="D42" s="16" t="s">
        <v>44</v>
      </c>
      <c r="E42" s="19">
        <v>130</v>
      </c>
    </row>
    <row r="43" spans="1:5" s="2" customFormat="1">
      <c r="A43" s="14" t="s">
        <v>83</v>
      </c>
      <c r="B43" s="20" t="s">
        <v>84</v>
      </c>
      <c r="C43" s="15" t="s">
        <v>85</v>
      </c>
      <c r="D43" s="16" t="s">
        <v>41</v>
      </c>
      <c r="E43" s="19">
        <v>226</v>
      </c>
    </row>
    <row r="44" spans="1:5" s="2" customFormat="1">
      <c r="A44" s="14" t="s">
        <v>86</v>
      </c>
      <c r="B44" s="20" t="s">
        <v>87</v>
      </c>
      <c r="C44" s="15" t="s">
        <v>16</v>
      </c>
      <c r="D44" s="16" t="s">
        <v>52</v>
      </c>
      <c r="E44" s="19">
        <v>375</v>
      </c>
    </row>
    <row r="45" spans="1:5" s="2" customFormat="1">
      <c r="A45" s="14" t="s">
        <v>92</v>
      </c>
      <c r="B45" s="20" t="s">
        <v>93</v>
      </c>
      <c r="C45" s="15" t="s">
        <v>91</v>
      </c>
      <c r="D45" s="16" t="s">
        <v>41</v>
      </c>
      <c r="E45" s="19">
        <v>64.41</v>
      </c>
    </row>
    <row r="46" spans="1:5" s="2" customFormat="1">
      <c r="A46" s="14" t="s">
        <v>59</v>
      </c>
      <c r="B46" s="20" t="s">
        <v>60</v>
      </c>
      <c r="C46" s="15" t="s">
        <v>16</v>
      </c>
      <c r="D46" s="16" t="s">
        <v>94</v>
      </c>
      <c r="E46" s="19">
        <f>898.56+712.94</f>
        <v>1611.5</v>
      </c>
    </row>
    <row r="47" spans="1:5" s="2" customFormat="1" ht="31.5">
      <c r="A47" s="14" t="s">
        <v>81</v>
      </c>
      <c r="B47" s="26">
        <v>45052309127</v>
      </c>
      <c r="C47" s="15" t="s">
        <v>11</v>
      </c>
      <c r="D47" s="16" t="s">
        <v>82</v>
      </c>
      <c r="E47" s="24">
        <v>25</v>
      </c>
    </row>
    <row r="48" spans="1:5" s="2" customFormat="1" ht="31.5">
      <c r="A48" s="14" t="s">
        <v>99</v>
      </c>
      <c r="B48" s="26">
        <v>73587984904</v>
      </c>
      <c r="C48" s="15" t="s">
        <v>11</v>
      </c>
      <c r="D48" s="16" t="s">
        <v>88</v>
      </c>
      <c r="E48" s="24">
        <v>300</v>
      </c>
    </row>
    <row r="49" spans="1:6" s="2" customFormat="1">
      <c r="A49" s="14" t="s">
        <v>89</v>
      </c>
      <c r="B49" s="26">
        <v>60174672203</v>
      </c>
      <c r="C49" s="15" t="s">
        <v>90</v>
      </c>
      <c r="D49" s="16" t="s">
        <v>88</v>
      </c>
      <c r="E49" s="24">
        <f>177.6</f>
        <v>177.6</v>
      </c>
    </row>
    <row r="50" spans="1:6" s="2" customFormat="1">
      <c r="A50" s="14" t="s">
        <v>105</v>
      </c>
      <c r="B50" s="23">
        <v>18603084012</v>
      </c>
      <c r="C50" s="15" t="s">
        <v>11</v>
      </c>
      <c r="D50" s="16" t="s">
        <v>41</v>
      </c>
      <c r="E50" s="24">
        <v>40</v>
      </c>
    </row>
    <row r="51" spans="1:6">
      <c r="A51" s="3" t="s">
        <v>29</v>
      </c>
      <c r="B51" s="4"/>
      <c r="C51" s="4"/>
      <c r="D51" s="6" t="s">
        <v>55</v>
      </c>
      <c r="E51" s="5">
        <v>11552.7</v>
      </c>
      <c r="F51" s="2"/>
    </row>
    <row r="52" spans="1:6">
      <c r="A52" s="3" t="s">
        <v>29</v>
      </c>
      <c r="B52" s="4"/>
      <c r="C52" s="4"/>
      <c r="D52" s="6" t="s">
        <v>50</v>
      </c>
      <c r="E52" s="5">
        <v>463.8</v>
      </c>
      <c r="F52" s="2"/>
    </row>
    <row r="53" spans="1:6">
      <c r="A53" s="3" t="s">
        <v>29</v>
      </c>
      <c r="B53" s="4"/>
      <c r="C53" s="4"/>
      <c r="D53" s="6" t="s">
        <v>54</v>
      </c>
      <c r="E53" s="5">
        <v>171</v>
      </c>
      <c r="F53" s="2"/>
    </row>
    <row r="54" spans="1:6">
      <c r="A54" s="3" t="s">
        <v>29</v>
      </c>
      <c r="B54" s="4"/>
      <c r="C54" s="4"/>
      <c r="D54" s="6" t="s">
        <v>51</v>
      </c>
      <c r="E54" s="5">
        <v>176682.02</v>
      </c>
      <c r="F54" s="2"/>
    </row>
    <row r="55" spans="1:6">
      <c r="A55" s="3" t="s">
        <v>29</v>
      </c>
      <c r="B55" s="4"/>
      <c r="C55" s="4"/>
      <c r="D55" s="6" t="s">
        <v>56</v>
      </c>
      <c r="E55" s="5">
        <v>28315.93</v>
      </c>
      <c r="F55" s="2"/>
    </row>
    <row r="56" spans="1:6">
      <c r="A56" s="3" t="s">
        <v>29</v>
      </c>
      <c r="B56" s="4"/>
      <c r="C56" s="4"/>
      <c r="D56" s="6" t="s">
        <v>52</v>
      </c>
      <c r="E56" s="5">
        <f>1210.5+166</f>
        <v>1376.5</v>
      </c>
    </row>
    <row r="57" spans="1:6">
      <c r="A57" s="3" t="s">
        <v>65</v>
      </c>
      <c r="B57" s="4"/>
      <c r="C57" s="4"/>
      <c r="D57" s="6" t="s">
        <v>66</v>
      </c>
      <c r="E57" s="5">
        <v>582</v>
      </c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  <ignoredErrors>
    <ignoredError sqref="B36:B46 B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2025-05-15T09:08:14Z</cp:lastPrinted>
  <dcterms:created xsi:type="dcterms:W3CDTF">2024-02-15T11:42:30Z</dcterms:created>
  <dcterms:modified xsi:type="dcterms:W3CDTF">2025-06-09T08:58:29Z</dcterms:modified>
</cp:coreProperties>
</file>