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D72828BB-C275-46B1-93D7-6C0AD9EBC950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2" i="1"/>
  <c r="E21" i="1"/>
  <c r="E23" i="1"/>
  <c r="E32" i="1"/>
  <c r="E46" i="1"/>
  <c r="E15" i="1"/>
  <c r="E26" i="1"/>
  <c r="E35" i="1"/>
  <c r="E9" i="1"/>
  <c r="E8" i="1"/>
</calcChain>
</file>

<file path=xl/sharedStrings.xml><?xml version="1.0" encoding="utf-8"?>
<sst xmlns="http://schemas.openxmlformats.org/spreadsheetml/2006/main" count="155" uniqueCount="101">
  <si>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</si>
  <si>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</si>
  <si>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</si>
  <si>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</si>
  <si>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</si>
  <si>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</si>
  <si>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</si>
  <si>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</si>
  <si>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</si>
  <si>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</si>
  <si>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</si>
  <si>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</si>
  <si>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</si>
  <si>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</si>
  <si>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</si>
  <si>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</si>
  <si>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</si>
  <si>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</si>
  <si>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</si>
  <si>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</si>
  <si>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</si>
  <si>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</si>
  <si>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</si>
  <si>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</si>
  <si>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</si>
  <si>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</si>
  <si>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</si>
  <si>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</si>
  <si>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</si>
  <si>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</si>
  <si>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</si>
  <si>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</si>
  <si>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</si>
  <si>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</si>
  <si>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</si>
  <si>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</si>
  <si>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</si>
  <si>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</si>
  <si>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</si>
  <si>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</si>
  <si>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</si>
  <si>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</si>
  <si>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</si>
  <si>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3222 MATERIJAL I SIROVINE</t>
  </si>
  <si>
    <t>KTC</t>
  </si>
  <si>
    <t>KRIŽEVCI</t>
  </si>
  <si>
    <t>KOPITEHNA</t>
  </si>
  <si>
    <t>3235 ZAKUPNINE I NAJAMNINE</t>
  </si>
  <si>
    <t>HRVATSKI TELEKOM</t>
  </si>
  <si>
    <t>PEKARNA PANIS</t>
  </si>
  <si>
    <t>MURSKO SREDIŠĆE</t>
  </si>
  <si>
    <t>3225 SITNI INVENTAR</t>
  </si>
  <si>
    <t>ILLE</t>
  </si>
  <si>
    <t>CESTICA</t>
  </si>
  <si>
    <t xml:space="preserve">KREŠIMIR FUTURA </t>
  </si>
  <si>
    <t>IVANEC</t>
  </si>
  <si>
    <t>VOĆE VARAŽDIN</t>
  </si>
  <si>
    <t>42042277834</t>
  </si>
  <si>
    <t>STRAHONINEC</t>
  </si>
  <si>
    <t>HEP OPSKRBA</t>
  </si>
  <si>
    <t>3299 OSTALI NESPOMENUTI RASHODI</t>
  </si>
  <si>
    <t>3121 MATERIJALNA PRAVA</t>
  </si>
  <si>
    <t>ĐURKIN</t>
  </si>
  <si>
    <t>SESVETE</t>
  </si>
  <si>
    <t>PEGASUS</t>
  </si>
  <si>
    <t>34269090230</t>
  </si>
  <si>
    <t>INA</t>
  </si>
  <si>
    <t>HRVATSKA POŠTA</t>
  </si>
  <si>
    <t>3239 OSTALE USLUGE</t>
  </si>
  <si>
    <t>MEĐIMURJE ZAING</t>
  </si>
  <si>
    <t>NECO</t>
  </si>
  <si>
    <t>RUDI - EXPRESS</t>
  </si>
  <si>
    <t>2768303358</t>
  </si>
  <si>
    <t>MIHOVLJAN</t>
  </si>
  <si>
    <t>INTERSPORT</t>
  </si>
  <si>
    <t>87301734795</t>
  </si>
  <si>
    <t>DIMOS</t>
  </si>
  <si>
    <t>POINT VARAŽDIN</t>
  </si>
  <si>
    <t>KOVAČIĆ KONZALTING</t>
  </si>
  <si>
    <t>79608058419</t>
  </si>
  <si>
    <t>TROGIR</t>
  </si>
  <si>
    <t>NARODNE NOVINE</t>
  </si>
  <si>
    <t>VACOM</t>
  </si>
  <si>
    <t>DARUVAR</t>
  </si>
  <si>
    <t>POLIKLINIKA MEDIKOL</t>
  </si>
  <si>
    <t>57970181621</t>
  </si>
  <si>
    <t>3236 ZDRAVSTVENE USLUGE</t>
  </si>
  <si>
    <t>JAKOVIĆ TOURS DOO</t>
  </si>
  <si>
    <t>PREDAVAC</t>
  </si>
  <si>
    <t>GRAND TOURS PA</t>
  </si>
  <si>
    <t>BAJKOVITA ŠUMA  - MALO SELO</t>
  </si>
  <si>
    <t>13486090993</t>
  </si>
  <si>
    <t>LOPATINEC</t>
  </si>
  <si>
    <t>SMART BIZ DOO</t>
  </si>
  <si>
    <t>3213 STRUČNO USAVRŠAVANJE ZAPOSLENIKA</t>
  </si>
  <si>
    <t>MERIDIJANI</t>
  </si>
  <si>
    <t>SAMOBOR</t>
  </si>
  <si>
    <t>ASC COMPANY</t>
  </si>
  <si>
    <t>ŠIROKI BRIJEG</t>
  </si>
  <si>
    <t xml:space="preserve">JAKOPIĆ TRAVEL </t>
  </si>
  <si>
    <t>INFORMACIJA O TROŠENJU SREDSTAVA -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</si>
</sst>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57"/>
  <sheetViews>
    <sheetView tabSelected="1" zoomScale="115" zoomScaleNormal="115" workbookViewId="0">
      <selection activeCell="I7" sqref="I7"/>
    </sheetView>
  </sheetViews>
  <sheetFormatPr defaultRowHeight="15.75"/>
  <cols>
    <col min="1" max="1" width="40.85546875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5" t="s">
        <v>5</v>
      </c>
      <c r="B1" s="25"/>
      <c r="C1" s="25"/>
      <c r="D1" s="25"/>
      <c r="E1" s="25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6" t="s">
        <v>100</v>
      </c>
      <c r="B5" s="27"/>
      <c r="C5" s="27"/>
      <c r="D5" s="27"/>
      <c r="E5" s="27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26</v>
      </c>
      <c r="B8" s="13">
        <v>72828008832</v>
      </c>
      <c r="C8" s="13" t="s">
        <v>12</v>
      </c>
      <c r="D8" s="14" t="s">
        <v>28</v>
      </c>
      <c r="E8" s="16">
        <f>158.91+84.55</f>
        <v>243.45999999999998</v>
      </c>
    </row>
    <row r="9" spans="1:5">
      <c r="A9" s="15" t="s">
        <v>13</v>
      </c>
      <c r="B9" s="13">
        <v>44138062462</v>
      </c>
      <c r="C9" s="13" t="s">
        <v>12</v>
      </c>
      <c r="D9" s="14" t="s">
        <v>28</v>
      </c>
      <c r="E9" s="16">
        <f>168.75+415.01+544.81+472.5+77.94+179.57+583.05</f>
        <v>2441.63</v>
      </c>
    </row>
    <row r="10" spans="1:5">
      <c r="A10" s="15" t="s">
        <v>25</v>
      </c>
      <c r="B10" s="13">
        <v>29524210204</v>
      </c>
      <c r="C10" s="13" t="s">
        <v>11</v>
      </c>
      <c r="D10" s="14" t="s">
        <v>33</v>
      </c>
      <c r="E10" s="16">
        <v>83.57</v>
      </c>
    </row>
    <row r="11" spans="1:5">
      <c r="A11" s="15" t="s">
        <v>48</v>
      </c>
      <c r="B11" s="13">
        <v>81793146560</v>
      </c>
      <c r="C11" s="13" t="s">
        <v>11</v>
      </c>
      <c r="D11" s="14" t="s">
        <v>33</v>
      </c>
      <c r="E11" s="16">
        <v>84.46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31</v>
      </c>
      <c r="E12" s="16">
        <f>362.5+37.82</f>
        <v>400.32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32</v>
      </c>
      <c r="E13" s="16">
        <v>189.43</v>
      </c>
    </row>
    <row r="14" spans="1:5" ht="14.25" customHeight="1">
      <c r="A14" s="15" t="s">
        <v>17</v>
      </c>
      <c r="B14" s="13">
        <v>81394716246</v>
      </c>
      <c r="C14" s="13" t="s">
        <v>15</v>
      </c>
      <c r="D14" s="14" t="s">
        <v>31</v>
      </c>
      <c r="E14" s="16">
        <v>247.65</v>
      </c>
    </row>
    <row r="15" spans="1:5" s="2" customFormat="1">
      <c r="A15" s="15" t="s">
        <v>18</v>
      </c>
      <c r="B15" s="13">
        <v>83360798514</v>
      </c>
      <c r="C15" s="13" t="s">
        <v>19</v>
      </c>
      <c r="D15" s="14" t="s">
        <v>28</v>
      </c>
      <c r="E15" s="16">
        <f>510.14+141.76+323.96+451.93</f>
        <v>1427.79</v>
      </c>
    </row>
    <row r="16" spans="1:5" s="2" customFormat="1">
      <c r="A16" s="15" t="s">
        <v>20</v>
      </c>
      <c r="B16" s="13">
        <v>69887535922</v>
      </c>
      <c r="C16" s="13" t="s">
        <v>15</v>
      </c>
      <c r="D16" s="14" t="s">
        <v>31</v>
      </c>
      <c r="E16" s="16">
        <v>125</v>
      </c>
    </row>
    <row r="17" spans="1:5">
      <c r="A17" s="15" t="s">
        <v>27</v>
      </c>
      <c r="B17" s="13">
        <v>29035933600</v>
      </c>
      <c r="C17" s="13" t="s">
        <v>15</v>
      </c>
      <c r="D17" s="14" t="s">
        <v>34</v>
      </c>
      <c r="E17" s="16">
        <v>287</v>
      </c>
    </row>
    <row r="18" spans="1:5" s="2" customFormat="1">
      <c r="A18" s="15" t="s">
        <v>52</v>
      </c>
      <c r="B18" s="13">
        <v>49069508983</v>
      </c>
      <c r="C18" s="13" t="s">
        <v>53</v>
      </c>
      <c r="D18" s="14" t="s">
        <v>30</v>
      </c>
      <c r="E18" s="16">
        <v>332.93</v>
      </c>
    </row>
    <row r="19" spans="1:5" s="2" customFormat="1">
      <c r="A19" s="15" t="s">
        <v>78</v>
      </c>
      <c r="B19" s="17" t="s">
        <v>79</v>
      </c>
      <c r="C19" s="13" t="s">
        <v>80</v>
      </c>
      <c r="D19" s="14" t="s">
        <v>30</v>
      </c>
      <c r="E19" s="16">
        <v>282.5</v>
      </c>
    </row>
    <row r="20" spans="1:5" s="2" customFormat="1">
      <c r="A20" s="15" t="s">
        <v>90</v>
      </c>
      <c r="B20" s="17" t="s">
        <v>91</v>
      </c>
      <c r="C20" s="13" t="s">
        <v>92</v>
      </c>
      <c r="D20" s="14" t="s">
        <v>68</v>
      </c>
      <c r="E20" s="16">
        <v>1276</v>
      </c>
    </row>
    <row r="21" spans="1:5" ht="15.75" customHeight="1">
      <c r="A21" s="15" t="s">
        <v>24</v>
      </c>
      <c r="B21" s="13">
        <v>84742638941</v>
      </c>
      <c r="C21" s="13" t="s">
        <v>21</v>
      </c>
      <c r="D21" s="14" t="s">
        <v>28</v>
      </c>
      <c r="E21" s="16">
        <f>246.56+159</f>
        <v>405.56</v>
      </c>
    </row>
    <row r="22" spans="1:5">
      <c r="A22" s="15" t="s">
        <v>23</v>
      </c>
      <c r="B22" s="13">
        <v>68372221964</v>
      </c>
      <c r="C22" s="13" t="s">
        <v>15</v>
      </c>
      <c r="D22" s="14" t="s">
        <v>29</v>
      </c>
      <c r="E22" s="16">
        <f>9.03+44.5</f>
        <v>53.53</v>
      </c>
    </row>
    <row r="23" spans="1:5" s="2" customFormat="1">
      <c r="A23" s="15" t="s">
        <v>56</v>
      </c>
      <c r="B23" s="17" t="s">
        <v>57</v>
      </c>
      <c r="C23" s="13" t="s">
        <v>12</v>
      </c>
      <c r="D23" s="14" t="s">
        <v>43</v>
      </c>
      <c r="E23" s="16">
        <f>625.72+259.43</f>
        <v>885.15000000000009</v>
      </c>
    </row>
    <row r="24" spans="1:5" s="2" customFormat="1">
      <c r="A24" s="15" t="s">
        <v>71</v>
      </c>
      <c r="B24" s="17" t="s">
        <v>72</v>
      </c>
      <c r="C24" s="13" t="s">
        <v>73</v>
      </c>
      <c r="D24" s="14" t="s">
        <v>33</v>
      </c>
      <c r="E24" s="16">
        <v>3960</v>
      </c>
    </row>
    <row r="25" spans="1:5" s="2" customFormat="1">
      <c r="A25" s="15" t="s">
        <v>64</v>
      </c>
      <c r="B25" s="17" t="s">
        <v>65</v>
      </c>
      <c r="C25" s="13" t="s">
        <v>15</v>
      </c>
      <c r="D25" s="14" t="s">
        <v>51</v>
      </c>
      <c r="E25" s="16">
        <v>218.71</v>
      </c>
    </row>
    <row r="26" spans="1:5" s="2" customFormat="1">
      <c r="A26" s="15" t="s">
        <v>44</v>
      </c>
      <c r="B26" s="19">
        <v>95970838122</v>
      </c>
      <c r="C26" s="13" t="s">
        <v>45</v>
      </c>
      <c r="D26" s="14" t="s">
        <v>43</v>
      </c>
      <c r="E26" s="18">
        <f>30.68+635.39</f>
        <v>666.06999999999994</v>
      </c>
    </row>
    <row r="27" spans="1:5" s="2" customFormat="1">
      <c r="A27" s="15" t="s">
        <v>46</v>
      </c>
      <c r="B27" s="19">
        <v>12585203084</v>
      </c>
      <c r="C27" s="13" t="s">
        <v>12</v>
      </c>
      <c r="D27" s="14" t="s">
        <v>47</v>
      </c>
      <c r="E27" s="18">
        <v>209.59</v>
      </c>
    </row>
    <row r="28" spans="1:5" s="2" customFormat="1">
      <c r="A28" s="15" t="s">
        <v>77</v>
      </c>
      <c r="B28" s="19">
        <v>80947211460</v>
      </c>
      <c r="C28" s="13" t="s">
        <v>12</v>
      </c>
      <c r="D28" s="14" t="s">
        <v>32</v>
      </c>
      <c r="E28" s="18">
        <v>624.38</v>
      </c>
    </row>
    <row r="29" spans="1:5" s="2" customFormat="1">
      <c r="A29" s="15" t="s">
        <v>99</v>
      </c>
      <c r="B29" s="19">
        <v>19916402178</v>
      </c>
      <c r="C29" s="13" t="s">
        <v>15</v>
      </c>
      <c r="D29" s="14" t="s">
        <v>33</v>
      </c>
      <c r="E29" s="18">
        <v>2250</v>
      </c>
    </row>
    <row r="30" spans="1:5" s="2" customFormat="1">
      <c r="A30" s="15" t="s">
        <v>97</v>
      </c>
      <c r="B30" s="19">
        <v>32188360518</v>
      </c>
      <c r="C30" s="13" t="s">
        <v>98</v>
      </c>
      <c r="D30" s="14" t="s">
        <v>32</v>
      </c>
      <c r="E30" s="18">
        <v>140.4</v>
      </c>
    </row>
    <row r="31" spans="1:5" s="2" customFormat="1">
      <c r="A31" s="15" t="s">
        <v>81</v>
      </c>
      <c r="B31" s="19">
        <v>64546066176</v>
      </c>
      <c r="C31" s="13" t="s">
        <v>15</v>
      </c>
      <c r="D31" s="14" t="s">
        <v>30</v>
      </c>
      <c r="E31" s="18">
        <v>131.25</v>
      </c>
    </row>
    <row r="32" spans="1:5" s="2" customFormat="1">
      <c r="A32" s="15" t="s">
        <v>54</v>
      </c>
      <c r="B32" s="19">
        <v>99386047584</v>
      </c>
      <c r="C32" s="13" t="s">
        <v>55</v>
      </c>
      <c r="D32" s="14" t="s">
        <v>43</v>
      </c>
      <c r="E32" s="18">
        <f>81.25+81.25</f>
        <v>162.5</v>
      </c>
    </row>
    <row r="33" spans="1:6" s="2" customFormat="1">
      <c r="A33" s="15" t="s">
        <v>74</v>
      </c>
      <c r="B33" s="22" t="s">
        <v>75</v>
      </c>
      <c r="C33" s="13" t="s">
        <v>63</v>
      </c>
      <c r="D33" s="14" t="s">
        <v>60</v>
      </c>
      <c r="E33" s="18">
        <v>549.65</v>
      </c>
    </row>
    <row r="34" spans="1:6" s="2" customFormat="1">
      <c r="A34" s="15" t="s">
        <v>62</v>
      </c>
      <c r="B34" s="19">
        <v>54258964237</v>
      </c>
      <c r="C34" s="13" t="s">
        <v>15</v>
      </c>
      <c r="D34" s="14" t="s">
        <v>29</v>
      </c>
      <c r="E34" s="18">
        <v>8.83</v>
      </c>
    </row>
    <row r="35" spans="1:6" s="2" customFormat="1">
      <c r="A35" s="15" t="s">
        <v>49</v>
      </c>
      <c r="B35" s="19">
        <v>19514929165</v>
      </c>
      <c r="C35" s="13" t="s">
        <v>50</v>
      </c>
      <c r="D35" s="14" t="s">
        <v>43</v>
      </c>
      <c r="E35" s="18">
        <f>1734.52+1149.57</f>
        <v>2884.09</v>
      </c>
    </row>
    <row r="36" spans="1:6" s="2" customFormat="1">
      <c r="A36" s="15" t="s">
        <v>76</v>
      </c>
      <c r="B36" s="19">
        <v>7738501203</v>
      </c>
      <c r="C36" s="13" t="s">
        <v>58</v>
      </c>
      <c r="D36" s="14" t="s">
        <v>31</v>
      </c>
      <c r="E36" s="18">
        <v>109.64</v>
      </c>
    </row>
    <row r="37" spans="1:6" s="2" customFormat="1">
      <c r="A37" s="15" t="s">
        <v>84</v>
      </c>
      <c r="B37" s="23" t="s">
        <v>85</v>
      </c>
      <c r="C37" s="13" t="s">
        <v>15</v>
      </c>
      <c r="D37" s="14" t="s">
        <v>86</v>
      </c>
      <c r="E37" s="18">
        <v>1120</v>
      </c>
    </row>
    <row r="38" spans="1:6" s="2" customFormat="1">
      <c r="A38" s="15" t="s">
        <v>59</v>
      </c>
      <c r="B38" s="19">
        <v>63073332379</v>
      </c>
      <c r="C38" s="13" t="s">
        <v>11</v>
      </c>
      <c r="D38" s="14" t="s">
        <v>34</v>
      </c>
      <c r="E38" s="18">
        <v>970.51</v>
      </c>
    </row>
    <row r="39" spans="1:6" s="2" customFormat="1">
      <c r="A39" s="15" t="s">
        <v>66</v>
      </c>
      <c r="B39" s="19">
        <v>27759560625</v>
      </c>
      <c r="C39" s="13" t="s">
        <v>11</v>
      </c>
      <c r="D39" s="14" t="s">
        <v>34</v>
      </c>
      <c r="E39" s="18">
        <v>63.9</v>
      </c>
    </row>
    <row r="40" spans="1:6" s="2" customFormat="1">
      <c r="A40" s="15" t="s">
        <v>87</v>
      </c>
      <c r="B40" s="19">
        <v>54708147693</v>
      </c>
      <c r="C40" s="13" t="s">
        <v>88</v>
      </c>
      <c r="D40" s="14" t="s">
        <v>33</v>
      </c>
      <c r="E40" s="18">
        <v>170</v>
      </c>
    </row>
    <row r="41" spans="1:6" s="2" customFormat="1">
      <c r="A41" s="15" t="s">
        <v>89</v>
      </c>
      <c r="B41" s="19">
        <v>26940672643</v>
      </c>
      <c r="C41" s="13" t="s">
        <v>12</v>
      </c>
      <c r="D41" s="14" t="s">
        <v>33</v>
      </c>
      <c r="E41" s="18">
        <v>150</v>
      </c>
    </row>
    <row r="42" spans="1:6" s="2" customFormat="1">
      <c r="A42" s="15" t="s">
        <v>67</v>
      </c>
      <c r="B42" s="19">
        <v>87311810356</v>
      </c>
      <c r="C42" s="13" t="s">
        <v>11</v>
      </c>
      <c r="D42" s="14" t="s">
        <v>33</v>
      </c>
      <c r="E42" s="18">
        <v>29.82</v>
      </c>
    </row>
    <row r="43" spans="1:6" s="2" customFormat="1">
      <c r="A43" s="15" t="s">
        <v>82</v>
      </c>
      <c r="B43" s="19">
        <v>83341080203</v>
      </c>
      <c r="C43" s="13" t="s">
        <v>83</v>
      </c>
      <c r="D43" s="14" t="s">
        <v>60</v>
      </c>
      <c r="E43" s="18">
        <v>58.35</v>
      </c>
    </row>
    <row r="44" spans="1:6" s="2" customFormat="1">
      <c r="A44" s="15" t="s">
        <v>93</v>
      </c>
      <c r="B44" s="19">
        <v>48123137525</v>
      </c>
      <c r="C44" s="13" t="s">
        <v>11</v>
      </c>
      <c r="D44" s="14" t="s">
        <v>94</v>
      </c>
      <c r="E44" s="18">
        <v>323.75</v>
      </c>
    </row>
    <row r="45" spans="1:6" s="2" customFormat="1">
      <c r="A45" s="15" t="s">
        <v>95</v>
      </c>
      <c r="B45" s="19">
        <v>93687324069</v>
      </c>
      <c r="C45" s="13" t="s">
        <v>96</v>
      </c>
      <c r="D45" s="14" t="s">
        <v>30</v>
      </c>
      <c r="E45" s="18">
        <v>30</v>
      </c>
    </row>
    <row r="46" spans="1:6" s="2" customFormat="1">
      <c r="A46" s="15" t="s">
        <v>70</v>
      </c>
      <c r="B46" s="19">
        <v>42338182742</v>
      </c>
      <c r="C46" s="13" t="s">
        <v>12</v>
      </c>
      <c r="D46" s="14" t="s">
        <v>30</v>
      </c>
      <c r="E46" s="18">
        <f>100.46+66.5</f>
        <v>166.95999999999998</v>
      </c>
    </row>
    <row r="47" spans="1:6" s="2" customFormat="1">
      <c r="A47" s="15" t="s">
        <v>69</v>
      </c>
      <c r="B47" s="19">
        <v>48483040607</v>
      </c>
      <c r="C47" s="13" t="s">
        <v>15</v>
      </c>
      <c r="D47" s="14" t="s">
        <v>37</v>
      </c>
      <c r="E47" s="18">
        <v>683.5</v>
      </c>
    </row>
    <row r="48" spans="1:6">
      <c r="A48" s="20" t="s">
        <v>22</v>
      </c>
      <c r="B48" s="3"/>
      <c r="C48" s="3"/>
      <c r="D48" s="5" t="s">
        <v>39</v>
      </c>
      <c r="E48" s="4">
        <v>12872.36</v>
      </c>
      <c r="F48" s="2"/>
    </row>
    <row r="49" spans="1:6">
      <c r="A49" s="20" t="s">
        <v>22</v>
      </c>
      <c r="B49" s="3"/>
      <c r="C49" s="3"/>
      <c r="D49" s="5" t="s">
        <v>35</v>
      </c>
      <c r="E49" s="4">
        <v>312</v>
      </c>
      <c r="F49" s="2"/>
    </row>
    <row r="50" spans="1:6">
      <c r="A50" s="20" t="s">
        <v>22</v>
      </c>
      <c r="B50" s="3"/>
      <c r="C50" s="3"/>
      <c r="D50" s="5" t="s">
        <v>38</v>
      </c>
      <c r="E50" s="4">
        <v>540</v>
      </c>
      <c r="F50" s="2"/>
    </row>
    <row r="51" spans="1:6">
      <c r="A51" s="20" t="s">
        <v>22</v>
      </c>
      <c r="B51" s="3"/>
      <c r="C51" s="3"/>
      <c r="D51" s="5" t="s">
        <v>61</v>
      </c>
      <c r="E51" s="4">
        <v>26382.82</v>
      </c>
      <c r="F51" s="2"/>
    </row>
    <row r="52" spans="1:6">
      <c r="A52" s="20" t="s">
        <v>22</v>
      </c>
      <c r="B52" s="3"/>
      <c r="C52" s="3"/>
      <c r="D52" s="5" t="s">
        <v>36</v>
      </c>
      <c r="E52" s="4">
        <v>186888.28</v>
      </c>
      <c r="F52" s="2"/>
    </row>
    <row r="53" spans="1:6">
      <c r="A53" s="20" t="s">
        <v>22</v>
      </c>
      <c r="B53" s="3"/>
      <c r="C53" s="3"/>
      <c r="D53" s="5" t="s">
        <v>40</v>
      </c>
      <c r="E53" s="4">
        <v>30388.52</v>
      </c>
      <c r="F53" s="2"/>
    </row>
    <row r="54" spans="1:6">
      <c r="A54" s="20" t="s">
        <v>22</v>
      </c>
      <c r="B54" s="3"/>
      <c r="C54" s="3"/>
      <c r="D54" s="5" t="s">
        <v>37</v>
      </c>
      <c r="E54" s="4">
        <v>166</v>
      </c>
    </row>
    <row r="55" spans="1:6">
      <c r="A55" s="20" t="s">
        <v>41</v>
      </c>
      <c r="B55" s="3"/>
      <c r="C55" s="3"/>
      <c r="D55" s="5" t="s">
        <v>42</v>
      </c>
      <c r="E55" s="4">
        <v>420</v>
      </c>
    </row>
    <row r="56" spans="1:6">
      <c r="A56" s="21"/>
    </row>
    <row r="57" spans="1:6">
      <c r="E57" s="24"/>
    </row>
  </sheetData>
  <mergeCells count="2">
    <mergeCell ref="A1:E1"/>
    <mergeCell ref="A5:E5"/>
  </mergeCells>
  <pageMargins left="0.25" right="0.25" top="0.75" bottom="0.75" header="0.3" footer="0.3"/>
  <pageSetup paperSize="9" scale="59" fitToHeight="0" orientation="portrait" r:id="rId1"/>
  <ignoredErrors>
    <ignoredError sqref="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2026-07-07T07:10:31Z</cp:lastPrinted>
  <dcterms:created xsi:type="dcterms:W3CDTF">2024-02-15T11:42:30Z</dcterms:created>
  <dcterms:modified xsi:type="dcterms:W3CDTF">2026-07-07T07:10:33Z</dcterms:modified>
</cp:coreProperties>
</file>