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AVNA OBJAVA INFORMACIJA O TROŠELJU SREDSTAVA\"/>
    </mc:Choice>
  </mc:AlternateContent>
  <xr:revisionPtr revIDLastSave="0" documentId="13_ncr:1_{AA73D7E6-D4A8-42D5-A7E6-F795A737FD7D}" xr6:coauthVersionLast="37" xr6:coauthVersionMax="37" xr10:uidLastSave="{00000000-0000-0000-0000-000000000000}"/>
  <bookViews>
    <workbookView xWindow="0" yWindow="0" windowWidth="28800" windowHeight="12225" xr2:uid="{3657E8A8-9CFA-445B-805A-63595A1F1EEA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1" i="1"/>
  <c r="E57" i="1" l="1"/>
  <c r="E52" i="1"/>
  <c r="E48" i="1"/>
  <c r="E41" i="1"/>
  <c r="E45" i="1"/>
  <c r="E32" i="1"/>
  <c r="E19" i="1"/>
  <c r="E31" i="1"/>
  <c r="E26" i="1"/>
  <c r="E12" i="1"/>
  <c r="E21" i="1"/>
  <c r="E9" i="1"/>
  <c r="E24" i="1"/>
  <c r="E22" i="1"/>
  <c r="E33" i="1"/>
  <c r="E8" i="1"/>
  <c r="E25" i="1"/>
  <c r="E17" i="1"/>
</calcChain>
</file>

<file path=xl/sharedStrings.xml><?xml version="1.0" encoding="utf-8"?>
<sst xmlns="http://schemas.openxmlformats.org/spreadsheetml/2006/main" count="187" uniqueCount="110">
  <si>
    <t>Naziv primatelja</t>
  </si>
  <si>
    <t>OIB primatelja</t>
  </si>
  <si>
    <t>Sjedište primatelja</t>
  </si>
  <si>
    <t>Vrsta rashoda i izdataka</t>
  </si>
  <si>
    <t>Iznos</t>
  </si>
  <si>
    <t>OSNOVNA ŠKOLA KURŠANEC</t>
  </si>
  <si>
    <t>Glavna ulica 15,</t>
  </si>
  <si>
    <t>Kuršanec</t>
  </si>
  <si>
    <t>skola@os-kursanec.skole.hr</t>
  </si>
  <si>
    <t>OIB: 60845884456</t>
  </si>
  <si>
    <t>Tel: 040389100</t>
  </si>
  <si>
    <t>ZAGREB</t>
  </si>
  <si>
    <t>VARAŽDIN</t>
  </si>
  <si>
    <t>VINDIJA</t>
  </si>
  <si>
    <t>ČAKOM</t>
  </si>
  <si>
    <t>ČAKOVEC</t>
  </si>
  <si>
    <t>OPTIMUS LAB</t>
  </si>
  <si>
    <t>MEĐIMURSKE VODE</t>
  </si>
  <si>
    <t>MESO I PRERADA MESA KIŠ</t>
  </si>
  <si>
    <t>DONJI KRALJEVEC</t>
  </si>
  <si>
    <t>ALZAS ALARMS</t>
  </si>
  <si>
    <t>NEDELIŠĆE</t>
  </si>
  <si>
    <t>DJELATNICI</t>
  </si>
  <si>
    <t>MEĐIMURKA-BS</t>
  </si>
  <si>
    <t>MARKIZA</t>
  </si>
  <si>
    <t>A1 HRVATSKA</t>
  </si>
  <si>
    <t>GRAMI MEDIA</t>
  </si>
  <si>
    <t>MEĐIMURJEPLIN</t>
  </si>
  <si>
    <t>3222 RASHODI ZA MATERIJAL I SIROVINE</t>
  </si>
  <si>
    <t>3224 MATERIJAL I DJELOVI ZA TEKUĆE I INVEST. ODRŽ.</t>
  </si>
  <si>
    <t xml:space="preserve">3221 UREDSKI MATERIJAL I OSTALI MAT. </t>
  </si>
  <si>
    <t>3234 KOMUNALNE USLUGE</t>
  </si>
  <si>
    <t>3238 RAČUNALNE USLUGE</t>
  </si>
  <si>
    <t>3231 USLUGE TEL., POŠTE I PRIJEVOZA</t>
  </si>
  <si>
    <t>3223 ENERGIJA</t>
  </si>
  <si>
    <t>3214 OSTALE NAKNADE TROŠKOVA  ZAPOSLENIMA</t>
  </si>
  <si>
    <t>3111  PLAĆE</t>
  </si>
  <si>
    <t>3237 INTELEKTUALNE USLUGE</t>
  </si>
  <si>
    <t>3211 SLUŽBENA PUTOVANJA</t>
  </si>
  <si>
    <t>3212 PRIJEVOZ</t>
  </si>
  <si>
    <t>3132 DOPRINOSI NA   I IZ PLAĆE</t>
  </si>
  <si>
    <t>PRISTOJBE</t>
  </si>
  <si>
    <t>3239 PRISTOJBE I NAKNADE</t>
  </si>
  <si>
    <t>3222 MATERIJAL I SIROVINE</t>
  </si>
  <si>
    <t>KTC</t>
  </si>
  <si>
    <t>KRIŽEVCI</t>
  </si>
  <si>
    <t>KOPITEHNA</t>
  </si>
  <si>
    <t>3235 ZAKUPNINE I NAJAMNINE</t>
  </si>
  <si>
    <t>HRVATSKI TELEKOM</t>
  </si>
  <si>
    <t>PEKARNA PANIS</t>
  </si>
  <si>
    <t>MURSKO SREDIŠĆE</t>
  </si>
  <si>
    <t>3225 SITNI INVENTAR</t>
  </si>
  <si>
    <t>ILLE</t>
  </si>
  <si>
    <t>CESTICA</t>
  </si>
  <si>
    <t xml:space="preserve">KREŠIMIR FUTURA </t>
  </si>
  <si>
    <t>IVANEC</t>
  </si>
  <si>
    <t>STRAHONINEC</t>
  </si>
  <si>
    <t>HEP OPSKRBA</t>
  </si>
  <si>
    <t>3299 OSTALI NESPOMENUTI RASHODI</t>
  </si>
  <si>
    <t>3121 MATERIJALNA PRAVA</t>
  </si>
  <si>
    <t>ĐURKIN</t>
  </si>
  <si>
    <t>SESVETE</t>
  </si>
  <si>
    <t>INA</t>
  </si>
  <si>
    <t>HRVATSKA POŠTA</t>
  </si>
  <si>
    <t>3239 OSTALE USLUGE</t>
  </si>
  <si>
    <t>DIMOS</t>
  </si>
  <si>
    <t>NARODNE NOVINE</t>
  </si>
  <si>
    <t>3236 ZDRAVSTVENE USLUGE</t>
  </si>
  <si>
    <t>3213 STRUČNO USAVRŠAVANJE ZAPOSLENIKA</t>
  </si>
  <si>
    <t>SAMOBOR</t>
  </si>
  <si>
    <t>INFORMACIJA O TROŠENJU SREDSTAVA - RUJAN 2026.</t>
  </si>
  <si>
    <t>VITAE TRAVEL D.D.O.O.</t>
  </si>
  <si>
    <t>89677064588</t>
  </si>
  <si>
    <t>HRVATSKA ZAJEDNICA OSNOVNIH ŠKOLA</t>
  </si>
  <si>
    <t>OM SUPORT</t>
  </si>
  <si>
    <t>23071028130</t>
  </si>
  <si>
    <t>VARAŽDINTOURS</t>
  </si>
  <si>
    <t>DENONA</t>
  </si>
  <si>
    <t xml:space="preserve">GLOBAL DISTRI </t>
  </si>
  <si>
    <t>05743327409</t>
  </si>
  <si>
    <t>VITOS</t>
  </si>
  <si>
    <t>COTRA</t>
  </si>
  <si>
    <t>36080822108</t>
  </si>
  <si>
    <t>54258964237</t>
  </si>
  <si>
    <t>DUBROVNIK SUN</t>
  </si>
  <si>
    <t>DUBROVNIK</t>
  </si>
  <si>
    <t>VAL SAVJETOVANJA</t>
  </si>
  <si>
    <t>LESNINA H</t>
  </si>
  <si>
    <t>3225 SITNIINVENTAR</t>
  </si>
  <si>
    <t>TOKIĆ</t>
  </si>
  <si>
    <t>07738501203</t>
  </si>
  <si>
    <t>ZZJZ MEĐIMURSKE ŽUPANIJE</t>
  </si>
  <si>
    <t xml:space="preserve">LJEKARNE PRIMA PHARME </t>
  </si>
  <si>
    <t>ŠVENDA-TARMANN CHEMIE</t>
  </si>
  <si>
    <t>PRELOG</t>
  </si>
  <si>
    <t>ŠKOLSKA KNJIGA</t>
  </si>
  <si>
    <t>HRVATSKE VODE</t>
  </si>
  <si>
    <t>VRTNI CENTAR IVA</t>
  </si>
  <si>
    <t>ŠTEFANEC</t>
  </si>
  <si>
    <t>MRVICA M</t>
  </si>
  <si>
    <t>RAKITJE</t>
  </si>
  <si>
    <t>ASC DD</t>
  </si>
  <si>
    <t>FINANCIJSKA AGENCIJA</t>
  </si>
  <si>
    <t>RAJČIĆ I RIBIČIĆ</t>
  </si>
  <si>
    <t>BRELA</t>
  </si>
  <si>
    <t>3722 NAKNADE GRAĐANIMA</t>
  </si>
  <si>
    <t>ALKA SCRIPT</t>
  </si>
  <si>
    <t>PROFIL KLETT</t>
  </si>
  <si>
    <t>GLAS KONCILA</t>
  </si>
  <si>
    <t>KRŠĆANSKA SADAŠNJOST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</si>
</sst>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8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3" borderId="1" xfId="0" applyFont="1" applyFill="1" applyBorder="1" applyAlignment="1">
      <alignment horizontal="center"/>
    </xf>
    <xf numFmtId="43" fontId="1" fillId="3" borderId="1" xfId="1" applyFont="1" applyFill="1" applyBorder="1"/>
    <xf numFmtId="0" fontId="1" fillId="3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3" fontId="1" fillId="5" borderId="1" xfId="1" applyFont="1" applyFill="1" applyBorder="1"/>
    <xf numFmtId="49" fontId="1" fillId="0" borderId="1" xfId="0" applyNumberFormat="1" applyFont="1" applyFill="1" applyBorder="1" applyAlignment="1">
      <alignment horizontal="center"/>
    </xf>
    <xf numFmtId="43" fontId="1" fillId="0" borderId="1" xfId="1" applyFont="1" applyFill="1" applyBorder="1"/>
    <xf numFmtId="0" fontId="6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/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71AF47"/>
      <color rgb="FF33CC33"/>
      <color rgb="FFFF99CC"/>
      <color rgb="FF66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0ABA-5E7D-4863-B2C4-3A9627C2B475}">
  <sheetPr>
    <pageSetUpPr fitToPage="1"/>
  </sheetPr>
  <dimension ref="A1:F68"/>
  <sheetViews>
    <sheetView tabSelected="1" zoomScale="115" zoomScaleNormal="115" workbookViewId="0">
      <selection activeCell="G61" sqref="G61"/>
    </sheetView>
  </sheetViews>
  <sheetFormatPr defaultRowHeight="15.75"/>
  <cols>
    <col min="1" max="1" width="40.85546875" style="1" customWidth="1"/>
    <col min="2" max="2" width="23.5703125" style="1" customWidth="1"/>
    <col min="3" max="3" width="28" style="1" customWidth="1"/>
    <col min="4" max="4" width="54.28515625" style="1" customWidth="1"/>
    <col min="5" max="5" width="19.28515625" style="1" customWidth="1"/>
    <col min="6" max="16384" width="9.140625" style="1"/>
  </cols>
  <sheetData>
    <row r="1" spans="1:5" ht="28.5">
      <c r="A1" s="25" t="s">
        <v>5</v>
      </c>
      <c r="B1" s="25"/>
      <c r="C1" s="25"/>
      <c r="D1" s="25"/>
      <c r="E1" s="25"/>
    </row>
    <row r="2" spans="1:5">
      <c r="A2" s="10" t="s">
        <v>6</v>
      </c>
      <c r="B2" s="11" t="s">
        <v>9</v>
      </c>
      <c r="C2" s="11" t="s">
        <v>10</v>
      </c>
      <c r="D2" s="11" t="s">
        <v>8</v>
      </c>
      <c r="E2" s="11"/>
    </row>
    <row r="3" spans="1:5">
      <c r="A3" s="12" t="s">
        <v>7</v>
      </c>
      <c r="B3" s="12"/>
      <c r="C3" s="12"/>
      <c r="D3" s="12"/>
      <c r="E3" s="12"/>
    </row>
    <row r="4" spans="1:5" s="2" customFormat="1"/>
    <row r="5" spans="1:5" s="2" customFormat="1">
      <c r="A5" s="26" t="s">
        <v>70</v>
      </c>
      <c r="B5" s="27"/>
      <c r="C5" s="27"/>
      <c r="D5" s="27"/>
      <c r="E5" s="27"/>
    </row>
    <row r="6" spans="1:5" ht="16.5" thickBot="1"/>
    <row r="7" spans="1:5" ht="21.75" thickBot="1">
      <c r="A7" s="6" t="s">
        <v>0</v>
      </c>
      <c r="B7" s="7" t="s">
        <v>1</v>
      </c>
      <c r="C7" s="8" t="s">
        <v>2</v>
      </c>
      <c r="D7" s="7" t="s">
        <v>3</v>
      </c>
      <c r="E7" s="9" t="s">
        <v>4</v>
      </c>
    </row>
    <row r="8" spans="1:5">
      <c r="A8" s="15" t="s">
        <v>26</v>
      </c>
      <c r="B8" s="13">
        <v>72828008832</v>
      </c>
      <c r="C8" s="13" t="s">
        <v>12</v>
      </c>
      <c r="D8" s="14" t="s">
        <v>28</v>
      </c>
      <c r="E8" s="16">
        <f>150.4+208.11</f>
        <v>358.51</v>
      </c>
    </row>
    <row r="9" spans="1:5">
      <c r="A9" s="15" t="s">
        <v>13</v>
      </c>
      <c r="B9" s="13">
        <v>44138062462</v>
      </c>
      <c r="C9" s="13" t="s">
        <v>12</v>
      </c>
      <c r="D9" s="14" t="s">
        <v>28</v>
      </c>
      <c r="E9" s="16">
        <f>184.72+176.86+862.63+70.56+84.36+465.41+522.74+873.75+412.75</f>
        <v>3653.7799999999997</v>
      </c>
    </row>
    <row r="10" spans="1:5">
      <c r="A10" s="15" t="s">
        <v>25</v>
      </c>
      <c r="B10" s="13">
        <v>29524210204</v>
      </c>
      <c r="C10" s="13" t="s">
        <v>11</v>
      </c>
      <c r="D10" s="14" t="s">
        <v>33</v>
      </c>
      <c r="E10" s="16">
        <v>218.54</v>
      </c>
    </row>
    <row r="11" spans="1:5">
      <c r="A11" s="15" t="s">
        <v>48</v>
      </c>
      <c r="B11" s="13">
        <v>81793146560</v>
      </c>
      <c r="C11" s="13" t="s">
        <v>11</v>
      </c>
      <c r="D11" s="14" t="s">
        <v>33</v>
      </c>
      <c r="E11" s="16">
        <v>42.15</v>
      </c>
    </row>
    <row r="12" spans="1:5">
      <c r="A12" s="15" t="s">
        <v>14</v>
      </c>
      <c r="B12" s="13">
        <v>14001865632</v>
      </c>
      <c r="C12" s="13" t="s">
        <v>15</v>
      </c>
      <c r="D12" s="14" t="s">
        <v>31</v>
      </c>
      <c r="E12" s="16">
        <f>425.2+70+23</f>
        <v>518.20000000000005</v>
      </c>
    </row>
    <row r="13" spans="1:5" s="2" customFormat="1">
      <c r="A13" s="15" t="s">
        <v>16</v>
      </c>
      <c r="B13" s="13">
        <v>71981294715</v>
      </c>
      <c r="C13" s="13" t="s">
        <v>15</v>
      </c>
      <c r="D13" s="14" t="s">
        <v>32</v>
      </c>
      <c r="E13" s="16">
        <v>189.43</v>
      </c>
    </row>
    <row r="14" spans="1:5" ht="14.25" customHeight="1">
      <c r="A14" s="15" t="s">
        <v>17</v>
      </c>
      <c r="B14" s="13">
        <v>81394716246</v>
      </c>
      <c r="C14" s="13" t="s">
        <v>15</v>
      </c>
      <c r="D14" s="14" t="s">
        <v>31</v>
      </c>
      <c r="E14" s="16">
        <v>16.3</v>
      </c>
    </row>
    <row r="15" spans="1:5" s="2" customFormat="1">
      <c r="A15" s="15" t="s">
        <v>18</v>
      </c>
      <c r="B15" s="13">
        <v>83360798514</v>
      </c>
      <c r="C15" s="13" t="s">
        <v>19</v>
      </c>
      <c r="D15" s="14" t="s">
        <v>28</v>
      </c>
      <c r="E15" s="16">
        <v>795.17</v>
      </c>
    </row>
    <row r="16" spans="1:5" s="2" customFormat="1">
      <c r="A16" s="15" t="s">
        <v>20</v>
      </c>
      <c r="B16" s="13">
        <v>69887535922</v>
      </c>
      <c r="C16" s="13" t="s">
        <v>15</v>
      </c>
      <c r="D16" s="14" t="s">
        <v>31</v>
      </c>
      <c r="E16" s="16">
        <v>170</v>
      </c>
    </row>
    <row r="17" spans="1:5">
      <c r="A17" s="15" t="s">
        <v>27</v>
      </c>
      <c r="B17" s="13">
        <v>29035933600</v>
      </c>
      <c r="C17" s="13" t="s">
        <v>15</v>
      </c>
      <c r="D17" s="14" t="s">
        <v>34</v>
      </c>
      <c r="E17" s="16">
        <f>333.22+61.61</f>
        <v>394.83000000000004</v>
      </c>
    </row>
    <row r="18" spans="1:5" s="2" customFormat="1">
      <c r="A18" s="15" t="s">
        <v>52</v>
      </c>
      <c r="B18" s="13">
        <v>49069508983</v>
      </c>
      <c r="C18" s="13" t="s">
        <v>53</v>
      </c>
      <c r="D18" s="14" t="s">
        <v>30</v>
      </c>
      <c r="E18" s="16">
        <v>334.98</v>
      </c>
    </row>
    <row r="19" spans="1:5" s="2" customFormat="1">
      <c r="A19" s="15" t="s">
        <v>81</v>
      </c>
      <c r="B19" s="17" t="s">
        <v>82</v>
      </c>
      <c r="C19" s="13" t="s">
        <v>12</v>
      </c>
      <c r="D19" s="14" t="s">
        <v>29</v>
      </c>
      <c r="E19" s="16">
        <f>324.84+101.25</f>
        <v>426.09</v>
      </c>
    </row>
    <row r="20" spans="1:5" s="2" customFormat="1">
      <c r="A20" s="15" t="s">
        <v>60</v>
      </c>
      <c r="B20" s="17" t="s">
        <v>83</v>
      </c>
      <c r="C20" s="13" t="s">
        <v>15</v>
      </c>
      <c r="D20" s="14" t="s">
        <v>29</v>
      </c>
      <c r="E20" s="16">
        <v>23.28</v>
      </c>
    </row>
    <row r="21" spans="1:5" ht="15.75" customHeight="1">
      <c r="A21" s="15" t="s">
        <v>24</v>
      </c>
      <c r="B21" s="13">
        <v>84742638941</v>
      </c>
      <c r="C21" s="13" t="s">
        <v>21</v>
      </c>
      <c r="D21" s="14" t="s">
        <v>28</v>
      </c>
      <c r="E21" s="16">
        <f>14.38+42.5+28.13+27.19</f>
        <v>112.2</v>
      </c>
    </row>
    <row r="22" spans="1:5" ht="15" customHeight="1">
      <c r="A22" s="15" t="s">
        <v>23</v>
      </c>
      <c r="B22" s="13">
        <v>68372221964</v>
      </c>
      <c r="C22" s="13" t="s">
        <v>15</v>
      </c>
      <c r="D22" s="14" t="s">
        <v>29</v>
      </c>
      <c r="E22" s="16">
        <f>219.25+93.5+380.23</f>
        <v>692.98</v>
      </c>
    </row>
    <row r="23" spans="1:5" s="2" customFormat="1">
      <c r="A23" s="15" t="s">
        <v>71</v>
      </c>
      <c r="B23" s="17" t="s">
        <v>72</v>
      </c>
      <c r="C23" s="13" t="s">
        <v>21</v>
      </c>
      <c r="D23" s="14" t="s">
        <v>38</v>
      </c>
      <c r="E23" s="16">
        <v>60</v>
      </c>
    </row>
    <row r="24" spans="1:5" s="2" customFormat="1">
      <c r="A24" s="15" t="s">
        <v>44</v>
      </c>
      <c r="B24" s="19">
        <v>95970838122</v>
      </c>
      <c r="C24" s="13" t="s">
        <v>45</v>
      </c>
      <c r="D24" s="14" t="s">
        <v>43</v>
      </c>
      <c r="E24" s="18">
        <f>1074.57+104.96+87.41+1570.08+17.64+25.26</f>
        <v>2879.92</v>
      </c>
    </row>
    <row r="25" spans="1:5" s="2" customFormat="1">
      <c r="A25" s="15" t="s">
        <v>46</v>
      </c>
      <c r="B25" s="19">
        <v>12585203084</v>
      </c>
      <c r="C25" s="13" t="s">
        <v>12</v>
      </c>
      <c r="D25" s="14" t="s">
        <v>47</v>
      </c>
      <c r="E25" s="18">
        <f>50.51+25.18</f>
        <v>75.69</v>
      </c>
    </row>
    <row r="26" spans="1:5" s="2" customFormat="1">
      <c r="A26" s="15" t="s">
        <v>84</v>
      </c>
      <c r="B26" s="19">
        <v>60174672203</v>
      </c>
      <c r="C26" s="13" t="s">
        <v>85</v>
      </c>
      <c r="D26" s="14" t="s">
        <v>38</v>
      </c>
      <c r="E26" s="18">
        <f>223.6+173.6</f>
        <v>397.2</v>
      </c>
    </row>
    <row r="27" spans="1:5" s="2" customFormat="1">
      <c r="A27" s="15" t="s">
        <v>87</v>
      </c>
      <c r="B27" s="19">
        <v>36998794856</v>
      </c>
      <c r="C27" s="13" t="s">
        <v>12</v>
      </c>
      <c r="D27" s="14" t="s">
        <v>88</v>
      </c>
      <c r="E27" s="18">
        <v>236</v>
      </c>
    </row>
    <row r="28" spans="1:5" s="2" customFormat="1">
      <c r="A28" s="15" t="s">
        <v>89</v>
      </c>
      <c r="B28" s="19">
        <v>74867487620</v>
      </c>
      <c r="C28" s="13" t="s">
        <v>61</v>
      </c>
      <c r="D28" s="14" t="s">
        <v>29</v>
      </c>
      <c r="E28" s="18">
        <v>388.73</v>
      </c>
    </row>
    <row r="29" spans="1:5" s="2" customFormat="1">
      <c r="A29" s="15" t="s">
        <v>65</v>
      </c>
      <c r="B29" s="23" t="s">
        <v>90</v>
      </c>
      <c r="C29" s="13" t="s">
        <v>56</v>
      </c>
      <c r="D29" s="14" t="s">
        <v>31</v>
      </c>
      <c r="E29" s="18">
        <v>109.64</v>
      </c>
    </row>
    <row r="30" spans="1:5" s="2" customFormat="1">
      <c r="A30" s="15" t="s">
        <v>91</v>
      </c>
      <c r="B30" s="19">
        <v>21616787735</v>
      </c>
      <c r="C30" s="13" t="s">
        <v>15</v>
      </c>
      <c r="D30" s="14" t="s">
        <v>67</v>
      </c>
      <c r="E30" s="18">
        <v>23.89</v>
      </c>
    </row>
    <row r="31" spans="1:5" s="2" customFormat="1">
      <c r="A31" s="15" t="s">
        <v>66</v>
      </c>
      <c r="B31" s="19">
        <v>64546066176</v>
      </c>
      <c r="C31" s="13" t="s">
        <v>15</v>
      </c>
      <c r="D31" s="14" t="s">
        <v>30</v>
      </c>
      <c r="E31" s="18">
        <f>904.5+63+60.88</f>
        <v>1028.3800000000001</v>
      </c>
    </row>
    <row r="32" spans="1:5" s="2" customFormat="1">
      <c r="A32" s="15" t="s">
        <v>54</v>
      </c>
      <c r="B32" s="19">
        <v>99386047584</v>
      </c>
      <c r="C32" s="13" t="s">
        <v>55</v>
      </c>
      <c r="D32" s="14" t="s">
        <v>43</v>
      </c>
      <c r="E32" s="18">
        <f>81.25+121.88</f>
        <v>203.13</v>
      </c>
    </row>
    <row r="33" spans="1:5" s="2" customFormat="1">
      <c r="A33" s="15" t="s">
        <v>78</v>
      </c>
      <c r="B33" s="22" t="s">
        <v>79</v>
      </c>
      <c r="C33" s="13" t="s">
        <v>69</v>
      </c>
      <c r="D33" s="14" t="s">
        <v>30</v>
      </c>
      <c r="E33" s="18">
        <f>915.15+2.18</f>
        <v>917.32999999999993</v>
      </c>
    </row>
    <row r="34" spans="1:5" s="2" customFormat="1">
      <c r="A34" s="15" t="s">
        <v>80</v>
      </c>
      <c r="B34" s="19">
        <v>17365305988</v>
      </c>
      <c r="C34" s="13" t="s">
        <v>12</v>
      </c>
      <c r="D34" s="14" t="s">
        <v>51</v>
      </c>
      <c r="E34" s="18">
        <v>347.04</v>
      </c>
    </row>
    <row r="35" spans="1:5" s="2" customFormat="1">
      <c r="A35" s="15" t="s">
        <v>49</v>
      </c>
      <c r="B35" s="19">
        <v>19514929165</v>
      </c>
      <c r="C35" s="13" t="s">
        <v>50</v>
      </c>
      <c r="D35" s="14" t="s">
        <v>43</v>
      </c>
      <c r="E35" s="18">
        <v>880.55</v>
      </c>
    </row>
    <row r="36" spans="1:5" s="2" customFormat="1">
      <c r="A36" s="15" t="s">
        <v>86</v>
      </c>
      <c r="B36" s="19">
        <v>18603084012</v>
      </c>
      <c r="C36" s="13" t="s">
        <v>11</v>
      </c>
      <c r="D36" s="14" t="s">
        <v>30</v>
      </c>
      <c r="E36" s="18">
        <v>40</v>
      </c>
    </row>
    <row r="37" spans="1:5" s="2" customFormat="1">
      <c r="A37" s="15" t="s">
        <v>74</v>
      </c>
      <c r="B37" s="23" t="s">
        <v>75</v>
      </c>
      <c r="C37" s="13" t="s">
        <v>11</v>
      </c>
      <c r="D37" s="14" t="s">
        <v>37</v>
      </c>
      <c r="E37" s="18">
        <v>95</v>
      </c>
    </row>
    <row r="38" spans="1:5" s="2" customFormat="1">
      <c r="A38" s="15" t="s">
        <v>57</v>
      </c>
      <c r="B38" s="19">
        <v>63073332379</v>
      </c>
      <c r="C38" s="13" t="s">
        <v>11</v>
      </c>
      <c r="D38" s="14" t="s">
        <v>34</v>
      </c>
      <c r="E38" s="18">
        <v>388.03</v>
      </c>
    </row>
    <row r="39" spans="1:5" s="2" customFormat="1">
      <c r="A39" s="15" t="s">
        <v>60</v>
      </c>
      <c r="B39" s="19">
        <v>54258964237</v>
      </c>
      <c r="C39" s="13" t="s">
        <v>15</v>
      </c>
      <c r="D39" s="14" t="s">
        <v>29</v>
      </c>
      <c r="E39" s="18">
        <v>20.5</v>
      </c>
    </row>
    <row r="40" spans="1:5" s="2" customFormat="1">
      <c r="A40" s="15" t="s">
        <v>92</v>
      </c>
      <c r="B40" s="19">
        <v>28285339387</v>
      </c>
      <c r="C40" s="13" t="s">
        <v>56</v>
      </c>
      <c r="D40" s="14" t="s">
        <v>30</v>
      </c>
      <c r="E40" s="18">
        <v>239.55</v>
      </c>
    </row>
    <row r="41" spans="1:5" s="2" customFormat="1">
      <c r="A41" s="15" t="s">
        <v>93</v>
      </c>
      <c r="B41" s="19">
        <v>12443607100</v>
      </c>
      <c r="C41" s="13" t="s">
        <v>94</v>
      </c>
      <c r="D41" s="14" t="s">
        <v>30</v>
      </c>
      <c r="E41" s="18">
        <f>94.83+217.15</f>
        <v>311.98</v>
      </c>
    </row>
    <row r="42" spans="1:5" s="2" customFormat="1">
      <c r="A42" s="15" t="s">
        <v>95</v>
      </c>
      <c r="B42" s="19">
        <v>35967655335</v>
      </c>
      <c r="C42" s="13" t="s">
        <v>11</v>
      </c>
      <c r="D42" s="14" t="s">
        <v>30</v>
      </c>
      <c r="E42" s="18">
        <v>64</v>
      </c>
    </row>
    <row r="43" spans="1:5" s="2" customFormat="1">
      <c r="A43" s="15" t="s">
        <v>97</v>
      </c>
      <c r="B43" s="19">
        <v>62010001931</v>
      </c>
      <c r="C43" s="13" t="s">
        <v>98</v>
      </c>
      <c r="D43" s="14" t="s">
        <v>58</v>
      </c>
      <c r="E43" s="18">
        <v>30.79</v>
      </c>
    </row>
    <row r="44" spans="1:5" s="2" customFormat="1">
      <c r="A44" s="15" t="s">
        <v>99</v>
      </c>
      <c r="B44" s="19">
        <v>52876285874</v>
      </c>
      <c r="C44" s="13" t="s">
        <v>100</v>
      </c>
      <c r="D44" s="14" t="s">
        <v>58</v>
      </c>
      <c r="E44" s="18">
        <v>38.75</v>
      </c>
    </row>
    <row r="45" spans="1:5" s="2" customFormat="1">
      <c r="A45" s="15" t="s">
        <v>101</v>
      </c>
      <c r="B45" s="19">
        <v>88826408293</v>
      </c>
      <c r="C45" s="13" t="s">
        <v>12</v>
      </c>
      <c r="D45" s="14" t="s">
        <v>64</v>
      </c>
      <c r="E45" s="18">
        <f>30.99+30.02</f>
        <v>61.01</v>
      </c>
    </row>
    <row r="46" spans="1:5" s="2" customFormat="1">
      <c r="A46" s="15" t="s">
        <v>102</v>
      </c>
      <c r="B46" s="19">
        <v>85821130368</v>
      </c>
      <c r="C46" s="13" t="s">
        <v>11</v>
      </c>
      <c r="D46" s="14" t="s">
        <v>30</v>
      </c>
      <c r="E46" s="18">
        <v>1.66</v>
      </c>
    </row>
    <row r="47" spans="1:5" s="2" customFormat="1">
      <c r="A47" s="15" t="s">
        <v>103</v>
      </c>
      <c r="B47" s="19">
        <v>73777741767</v>
      </c>
      <c r="C47" s="13" t="s">
        <v>104</v>
      </c>
      <c r="D47" s="14" t="s">
        <v>58</v>
      </c>
      <c r="E47" s="18">
        <v>91.18</v>
      </c>
    </row>
    <row r="48" spans="1:5" s="2" customFormat="1">
      <c r="A48" s="15" t="s">
        <v>95</v>
      </c>
      <c r="B48" s="19">
        <v>35967655335</v>
      </c>
      <c r="C48" s="13" t="s">
        <v>11</v>
      </c>
      <c r="D48" s="14" t="s">
        <v>105</v>
      </c>
      <c r="E48" s="18">
        <f>2211.1+23867.47</f>
        <v>26078.57</v>
      </c>
    </row>
    <row r="49" spans="1:6" s="2" customFormat="1">
      <c r="A49" s="15" t="s">
        <v>106</v>
      </c>
      <c r="B49" s="19">
        <v>10350279556</v>
      </c>
      <c r="C49" s="13" t="s">
        <v>11</v>
      </c>
      <c r="D49" s="14" t="s">
        <v>105</v>
      </c>
      <c r="E49" s="18">
        <v>240.03</v>
      </c>
    </row>
    <row r="50" spans="1:6" s="2" customFormat="1">
      <c r="A50" s="15" t="s">
        <v>62</v>
      </c>
      <c r="B50" s="19">
        <v>27759560625</v>
      </c>
      <c r="C50" s="13" t="s">
        <v>11</v>
      </c>
      <c r="D50" s="14" t="s">
        <v>34</v>
      </c>
      <c r="E50" s="18">
        <v>253.5</v>
      </c>
    </row>
    <row r="51" spans="1:6" s="2" customFormat="1">
      <c r="A51" s="15" t="s">
        <v>107</v>
      </c>
      <c r="B51" s="19">
        <v>95803232921</v>
      </c>
      <c r="C51" s="13" t="s">
        <v>11</v>
      </c>
      <c r="D51" s="14" t="s">
        <v>105</v>
      </c>
      <c r="E51" s="18">
        <v>728.98</v>
      </c>
    </row>
    <row r="52" spans="1:6" s="2" customFormat="1">
      <c r="A52" s="15" t="s">
        <v>108</v>
      </c>
      <c r="B52" s="19">
        <v>42821159693</v>
      </c>
      <c r="C52" s="13" t="s">
        <v>11</v>
      </c>
      <c r="D52" s="14" t="s">
        <v>105</v>
      </c>
      <c r="E52" s="18">
        <f>26.4+967.89</f>
        <v>994.29</v>
      </c>
    </row>
    <row r="53" spans="1:6" s="2" customFormat="1">
      <c r="A53" s="15" t="s">
        <v>63</v>
      </c>
      <c r="B53" s="19">
        <v>87311810356</v>
      </c>
      <c r="C53" s="13" t="s">
        <v>11</v>
      </c>
      <c r="D53" s="14" t="s">
        <v>33</v>
      </c>
      <c r="E53" s="18">
        <v>14.82</v>
      </c>
    </row>
    <row r="54" spans="1:6" s="2" customFormat="1">
      <c r="A54" s="15" t="s">
        <v>73</v>
      </c>
      <c r="B54" s="19">
        <v>78661516143</v>
      </c>
      <c r="C54" s="13" t="s">
        <v>11</v>
      </c>
      <c r="D54" s="14" t="s">
        <v>68</v>
      </c>
      <c r="E54" s="18">
        <v>70</v>
      </c>
    </row>
    <row r="55" spans="1:6" s="2" customFormat="1">
      <c r="A55" s="15" t="s">
        <v>76</v>
      </c>
      <c r="B55" s="19">
        <v>94861896505</v>
      </c>
      <c r="C55" s="13" t="s">
        <v>12</v>
      </c>
      <c r="D55" s="14" t="s">
        <v>33</v>
      </c>
      <c r="E55" s="18">
        <v>10710</v>
      </c>
    </row>
    <row r="56" spans="1:6" s="2" customFormat="1">
      <c r="A56" s="15" t="s">
        <v>77</v>
      </c>
      <c r="B56" s="19">
        <v>97373082565</v>
      </c>
      <c r="C56" s="13" t="s">
        <v>11</v>
      </c>
      <c r="D56" s="14" t="s">
        <v>64</v>
      </c>
      <c r="E56" s="18">
        <v>3075</v>
      </c>
    </row>
    <row r="57" spans="1:6" s="2" customFormat="1">
      <c r="A57" s="15" t="s">
        <v>109</v>
      </c>
      <c r="B57" s="19">
        <v>79817762581</v>
      </c>
      <c r="C57" s="13" t="s">
        <v>11</v>
      </c>
      <c r="D57" s="14" t="s">
        <v>105</v>
      </c>
      <c r="E57" s="18">
        <f>2533.5+128.63</f>
        <v>2662.13</v>
      </c>
    </row>
    <row r="58" spans="1:6" s="2" customFormat="1">
      <c r="A58" s="15" t="s">
        <v>96</v>
      </c>
      <c r="B58" s="19">
        <v>28921383001</v>
      </c>
      <c r="C58" s="13" t="s">
        <v>11</v>
      </c>
      <c r="D58" s="14" t="s">
        <v>31</v>
      </c>
      <c r="E58" s="18">
        <v>219.55</v>
      </c>
    </row>
    <row r="59" spans="1:6">
      <c r="A59" s="20" t="s">
        <v>22</v>
      </c>
      <c r="B59" s="3"/>
      <c r="C59" s="3"/>
      <c r="D59" s="5" t="s">
        <v>39</v>
      </c>
      <c r="E59" s="4">
        <v>7465.73</v>
      </c>
      <c r="F59" s="2"/>
    </row>
    <row r="60" spans="1:6">
      <c r="A60" s="20" t="s">
        <v>22</v>
      </c>
      <c r="B60" s="3"/>
      <c r="C60" s="3"/>
      <c r="D60" s="5" t="s">
        <v>35</v>
      </c>
      <c r="E60" s="4">
        <f>508.5+180+122.4</f>
        <v>810.9</v>
      </c>
      <c r="F60" s="2"/>
    </row>
    <row r="61" spans="1:6">
      <c r="A61" s="20" t="s">
        <v>22</v>
      </c>
      <c r="B61" s="3"/>
      <c r="C61" s="3"/>
      <c r="D61" s="5" t="s">
        <v>38</v>
      </c>
      <c r="E61" s="4">
        <f>105+315+75+75</f>
        <v>570</v>
      </c>
      <c r="F61" s="2"/>
    </row>
    <row r="62" spans="1:6">
      <c r="A62" s="20" t="s">
        <v>22</v>
      </c>
      <c r="B62" s="3"/>
      <c r="C62" s="3"/>
      <c r="D62" s="5" t="s">
        <v>59</v>
      </c>
      <c r="E62" s="4">
        <v>0</v>
      </c>
      <c r="F62" s="2"/>
    </row>
    <row r="63" spans="1:6">
      <c r="A63" s="20" t="s">
        <v>22</v>
      </c>
      <c r="B63" s="3"/>
      <c r="C63" s="3"/>
      <c r="D63" s="5" t="s">
        <v>36</v>
      </c>
      <c r="E63" s="4">
        <v>157958.21</v>
      </c>
      <c r="F63" s="2"/>
    </row>
    <row r="64" spans="1:6">
      <c r="A64" s="20" t="s">
        <v>22</v>
      </c>
      <c r="B64" s="3"/>
      <c r="C64" s="3"/>
      <c r="D64" s="5" t="s">
        <v>40</v>
      </c>
      <c r="E64" s="4">
        <v>25564.68</v>
      </c>
      <c r="F64" s="2"/>
    </row>
    <row r="65" spans="1:5">
      <c r="A65" s="20" t="s">
        <v>22</v>
      </c>
      <c r="B65" s="3"/>
      <c r="C65" s="3"/>
      <c r="D65" s="5" t="s">
        <v>37</v>
      </c>
      <c r="E65" s="4">
        <v>166</v>
      </c>
    </row>
    <row r="66" spans="1:5">
      <c r="A66" s="20" t="s">
        <v>41</v>
      </c>
      <c r="B66" s="3"/>
      <c r="C66" s="3"/>
      <c r="D66" s="5" t="s">
        <v>42</v>
      </c>
      <c r="E66" s="4">
        <v>420</v>
      </c>
    </row>
    <row r="67" spans="1:5">
      <c r="A67" s="21"/>
    </row>
    <row r="68" spans="1:5">
      <c r="E68" s="24"/>
    </row>
  </sheetData>
  <mergeCells count="2">
    <mergeCell ref="A1:E1"/>
    <mergeCell ref="A5:E5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2026-07-07T07:10:31Z</cp:lastPrinted>
  <dcterms:created xsi:type="dcterms:W3CDTF">2024-02-15T11:42:30Z</dcterms:created>
  <dcterms:modified xsi:type="dcterms:W3CDTF">2026-10-19T06:57:59Z</dcterms:modified>
</cp:coreProperties>
</file>